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Leistungen\ZHM\Beschaffung\79_ BG Stoma ab 01.12.2019\"/>
    </mc:Choice>
  </mc:AlternateContent>
  <bookViews>
    <workbookView xWindow="165" yWindow="-15" windowWidth="18975" windowHeight="6840" firstSheet="1" activeTab="3"/>
  </bookViews>
  <sheets>
    <sheet name="Übersicht" sheetId="14" r:id="rId1"/>
    <sheet name="Urin-Beinbeutel" sheetId="17" r:id="rId2"/>
    <sheet name="Urin-Bettbeutel" sheetId="18" r:id="rId3"/>
    <sheet name="Urin-Auffangbeutel " sheetId="19" r:id="rId4"/>
    <sheet name="geschlossene Beutel" sheetId="23" r:id="rId5"/>
    <sheet name="Ausstreifbeutel" sheetId="24" r:id="rId6"/>
    <sheet name="Urostomiebeutel" sheetId="25" r:id="rId7"/>
    <sheet name="Stomakappen_Minibeutel" sheetId="26" r:id="rId8"/>
    <sheet name="Basisplatten" sheetId="27" r:id="rId9"/>
    <sheet name="Basisplatten_gewölbt" sheetId="28" r:id="rId10"/>
    <sheet name="Hautschutzplatten" sheetId="30" r:id="rId11"/>
    <sheet name="Irrigatoren" sheetId="31" r:id="rId12"/>
    <sheet name="Pflegemittel" sheetId="21" r:id="rId13"/>
    <sheet name="Zubehör" sheetId="20" r:id="rId14"/>
  </sheets>
  <definedNames>
    <definedName name="_xlnm.Print_Area" localSheetId="5">Ausstreifbeutel!$A$1:$E$91</definedName>
    <definedName name="_xlnm.Print_Area" localSheetId="8">Basisplatten!$A$1:$E$73</definedName>
    <definedName name="_xlnm.Print_Area" localSheetId="9">Basisplatten_gewölbt!$A$1:$E$57</definedName>
    <definedName name="_xlnm.Print_Area" localSheetId="4">'geschlossene Beutel'!$A$1:$E$102</definedName>
    <definedName name="_xlnm.Print_Area" localSheetId="10">Hautschutzplatten!$A$1:$E$21</definedName>
    <definedName name="_xlnm.Print_Area" localSheetId="11">Irrigatoren!$A$1:$E$25</definedName>
    <definedName name="_xlnm.Print_Area" localSheetId="12">Pflegemittel!$A$1:$E$62</definedName>
    <definedName name="_xlnm.Print_Area" localSheetId="7">Stomakappen_Minibeutel!$A$1:$E$43</definedName>
    <definedName name="_xlnm.Print_Area" localSheetId="0">Übersicht!$A$1:$D$54</definedName>
    <definedName name="_xlnm.Print_Area" localSheetId="3">'Urin-Auffangbeutel '!$A$1:$E$28</definedName>
    <definedName name="_xlnm.Print_Area" localSheetId="1">'Urin-Beinbeutel'!$A$1:$E$28</definedName>
    <definedName name="_xlnm.Print_Area" localSheetId="2">'Urin-Bettbeutel'!$A$1:$E$36</definedName>
    <definedName name="_xlnm.Print_Area" localSheetId="6">Urostomiebeutel!$A$1:$E$52</definedName>
    <definedName name="_xlnm.Print_Area" localSheetId="13">Zubehör!$A$1:$E$51</definedName>
    <definedName name="_xlnm.Print_Titles" localSheetId="12">Pflegemittel!$3:$3</definedName>
    <definedName name="_xlnm.Print_Titles" localSheetId="1">'Urin-Beinbeutel'!$3:$3</definedName>
    <definedName name="_xlnm.Print_Titles" localSheetId="2">'Urin-Bettbeutel'!$3:$3</definedName>
    <definedName name="_xlnm.Print_Titles" localSheetId="13">Zubehör!$3:$3</definedName>
    <definedName name="letzterDatensatz">#REF!</definedName>
  </definedNames>
  <calcPr calcId="152511"/>
</workbook>
</file>

<file path=xl/calcChain.xml><?xml version="1.0" encoding="utf-8"?>
<calcChain xmlns="http://schemas.openxmlformats.org/spreadsheetml/2006/main">
  <c r="D42" i="21" l="1"/>
  <c r="E42" i="20"/>
  <c r="D43" i="14"/>
  <c r="E9" i="20"/>
  <c r="D40" i="14"/>
  <c r="E18" i="20"/>
  <c r="D41" i="14"/>
  <c r="E21" i="20"/>
  <c r="D42" i="14"/>
  <c r="E20" i="21"/>
  <c r="D35" i="14"/>
  <c r="E48" i="28"/>
  <c r="E64" i="27"/>
  <c r="D27" i="14" s="1"/>
  <c r="E62" i="27"/>
  <c r="D26" i="14" s="1"/>
  <c r="E43" i="25"/>
  <c r="D22" i="14" s="1"/>
  <c r="E18" i="25"/>
  <c r="D19" i="14" s="1"/>
  <c r="E20" i="25"/>
  <c r="D20" i="14" s="1"/>
  <c r="E82" i="24"/>
  <c r="D18" i="14" s="1"/>
  <c r="E29" i="24"/>
  <c r="D16" i="14" s="1"/>
  <c r="E93" i="23"/>
  <c r="E75" i="23"/>
  <c r="D15" i="14"/>
  <c r="D14" i="14"/>
  <c r="E27" i="18"/>
  <c r="E10" i="18"/>
  <c r="E23" i="18"/>
  <c r="D9" i="14" s="1"/>
  <c r="D23" i="18"/>
  <c r="D10" i="18"/>
  <c r="D19" i="17"/>
  <c r="D10" i="17"/>
  <c r="E10" i="17"/>
  <c r="D6" i="14" s="1"/>
  <c r="D93" i="23"/>
  <c r="D21" i="20"/>
  <c r="D42" i="20"/>
  <c r="D9" i="20"/>
  <c r="D16" i="21"/>
  <c r="E16" i="21"/>
  <c r="D34" i="14"/>
  <c r="D19" i="19"/>
  <c r="E16" i="31"/>
  <c r="D33" i="14" s="1"/>
  <c r="D16" i="31"/>
  <c r="E8" i="31"/>
  <c r="D32" i="14"/>
  <c r="D8" i="31"/>
  <c r="D8" i="30"/>
  <c r="E8" i="30"/>
  <c r="D30" i="14"/>
  <c r="E12" i="30"/>
  <c r="D31" i="14"/>
  <c r="D12" i="30"/>
  <c r="E32" i="25"/>
  <c r="D21" i="14" s="1"/>
  <c r="E14" i="26"/>
  <c r="D23" i="14" s="1"/>
  <c r="D33" i="28"/>
  <c r="D29" i="14"/>
  <c r="D48" i="28"/>
  <c r="E33" i="28"/>
  <c r="D28" i="14"/>
  <c r="D42" i="27"/>
  <c r="D62" i="27"/>
  <c r="D64" i="27"/>
  <c r="E42" i="27"/>
  <c r="D25" i="14" s="1"/>
  <c r="E34" i="26"/>
  <c r="D24" i="14" s="1"/>
  <c r="D43" i="25"/>
  <c r="D32" i="25"/>
  <c r="D34" i="26"/>
  <c r="D14" i="26"/>
  <c r="D20" i="25"/>
  <c r="D18" i="25"/>
  <c r="D82" i="24"/>
  <c r="E58" i="24"/>
  <c r="D17" i="14"/>
  <c r="D58" i="24"/>
  <c r="D29" i="24"/>
  <c r="D75" i="23"/>
  <c r="D35" i="23"/>
  <c r="E19" i="19"/>
  <c r="D11" i="14"/>
  <c r="E37" i="23"/>
  <c r="D13" i="14"/>
  <c r="D37" i="23"/>
  <c r="E35" i="23"/>
  <c r="D12" i="14" s="1"/>
  <c r="D18" i="20"/>
  <c r="E53" i="21"/>
  <c r="D39" i="14"/>
  <c r="D53" i="21"/>
  <c r="E51" i="21"/>
  <c r="D38" i="14" s="1"/>
  <c r="D51" i="21"/>
  <c r="E42" i="21"/>
  <c r="D37" i="14"/>
  <c r="E32" i="21"/>
  <c r="D32" i="21"/>
  <c r="D20" i="21"/>
  <c r="D10" i="14"/>
  <c r="D8" i="14"/>
  <c r="D27" i="18"/>
  <c r="E19" i="17"/>
  <c r="D7" i="14" s="1"/>
  <c r="D36" i="14"/>
  <c r="IV21" i="20"/>
  <c r="IV18" i="20"/>
  <c r="D45" i="14" l="1"/>
  <c r="D46" i="14"/>
  <c r="D47" i="14" s="1"/>
</calcChain>
</file>

<file path=xl/sharedStrings.xml><?xml version="1.0" encoding="utf-8"?>
<sst xmlns="http://schemas.openxmlformats.org/spreadsheetml/2006/main" count="1732" uniqueCount="1146">
  <si>
    <t>Conveen Beinbeutel, Art.-Nr. 5171</t>
  </si>
  <si>
    <t>Conveen Beinbeutel, Art.-Nr. 5177</t>
  </si>
  <si>
    <t>Sarstedt AG &amp; Co. KG</t>
  </si>
  <si>
    <t>Uromed Kurt Drews KG</t>
  </si>
  <si>
    <t>Conveen Beinbeutel, Nr. 5166/5167</t>
  </si>
  <si>
    <t>MBH-International A/S</t>
  </si>
  <si>
    <t>Urimed Tribag Plus, 500 bzw. 800 ml, unsteril, Art.-Nrn. 28206, 28306</t>
  </si>
  <si>
    <t>Beinbeutel, unsteril, Art.-Nrn. 9652, 9653</t>
  </si>
  <si>
    <t>Urin Beinbeutel, steril, Art.-Nrn. 691710, 691750, 691755, 690745</t>
  </si>
  <si>
    <t>Ucomfor Medical, China</t>
  </si>
  <si>
    <t>Qufora Beinbeutel 750 ml, mit Q-Flow Schwenkhahn, steril, Art.-Nr. 1236 1502</t>
  </si>
  <si>
    <t>Qufora Beinbeutel 500 ml, mit Q-Flow Schwenkhahn, steril, Art.-Nr. 1216 1502</t>
  </si>
  <si>
    <t>x</t>
  </si>
  <si>
    <t>Mono-Flo Homecare/Plus, Art.-Nrn. 2090-2/2120-02, 2090/2120</t>
  </si>
  <si>
    <t>Dahlhausen D6 Urindrainagesystem, Art.-Nr. REF 53.712.06.000</t>
  </si>
  <si>
    <t>P.J. Dahlhausen &amp; Co. GmbH</t>
  </si>
  <si>
    <t>UROSID Urinbeutel 2 Liter, steril, Art.-Nrn. REF 69 02 10, REF 69 00 90</t>
  </si>
  <si>
    <t>Qufora Bettbeutel, Art.-Nr. REF 16823201</t>
  </si>
  <si>
    <t>Ureofix 112 Plus, steril, Art.-Nr. 28431</t>
  </si>
  <si>
    <t>bio-UMAXX 2500, Art.-Nrn. BC 25090, BC25110, BC25130</t>
  </si>
  <si>
    <t>UROSID 2000 S Urinbeutel, Art.-Nrn. 690092, 690212</t>
  </si>
  <si>
    <t>S-Bag Urindrainagesystem, steril, 2000 ml, Art.-Nr. 850414-000000</t>
  </si>
  <si>
    <t>Shangshu Senlin, China</t>
  </si>
  <si>
    <t>Bettbeutel UB2000, Art.-Nr. 04/02/2000/GHC</t>
  </si>
  <si>
    <t>Urin-Beinbeutel</t>
  </si>
  <si>
    <t>1525051044</t>
  </si>
  <si>
    <t>1525051064</t>
  </si>
  <si>
    <t>1525051086</t>
  </si>
  <si>
    <t>1525051090</t>
  </si>
  <si>
    <t>1525051116</t>
  </si>
  <si>
    <t>1525051117</t>
  </si>
  <si>
    <t>1525053006</t>
  </si>
  <si>
    <t>1525053007</t>
  </si>
  <si>
    <t>1525053037</t>
  </si>
  <si>
    <t>1525053054</t>
  </si>
  <si>
    <t>1525053058</t>
  </si>
  <si>
    <t>1525053062</t>
  </si>
  <si>
    <t>1525053089</t>
  </si>
  <si>
    <t>1525053090</t>
  </si>
  <si>
    <t>Urin-Bettbeutel, Art.-Nr. 70.15</t>
  </si>
  <si>
    <t>InCare Sekretauffangbeutel, Art.-Nr. 9651</t>
  </si>
  <si>
    <t>Urin-Bettbeutel, Art.-Nr. 57076200</t>
  </si>
  <si>
    <t>Medi-Care-Pfrimmer Urinbeutel, Art.-Nr. 28114</t>
  </si>
  <si>
    <t>Conveen Nachtbeutel, Art.-Nr. 5062</t>
  </si>
  <si>
    <t xml:space="preserve">Coloplast </t>
  </si>
  <si>
    <t>Urin-Bettbeutel, Art.-Nr. 4425022</t>
  </si>
  <si>
    <t>Urinbettbeutel mit Bodenablauf, Art.-Nrn. 32.105.0-20, 37.205.0-20</t>
  </si>
  <si>
    <t>Urin-Bettbeutel, Art.-Nr. 01455</t>
  </si>
  <si>
    <t>Dr. JUNGHANS Medical GmbH</t>
  </si>
  <si>
    <t>Conveen Bettbeutel, Art.-Nrn. 21344, 21345, 21346</t>
  </si>
  <si>
    <t>Willy Behrend GmbH &amp; Co. KG</t>
  </si>
  <si>
    <t>Urin-Bettbeutel, Art.-Nr. 63200300</t>
  </si>
  <si>
    <t>Qufora Bettbeutel, Art.-Nr. REF 13850301</t>
  </si>
  <si>
    <t>1525061</t>
  </si>
  <si>
    <t>1525063</t>
  </si>
  <si>
    <t>Coloplast GmbH</t>
  </si>
  <si>
    <t>ASID BONZ GmbH</t>
  </si>
  <si>
    <t>1525051</t>
  </si>
  <si>
    <t>Gesamtkosten</t>
  </si>
  <si>
    <t>1525053</t>
  </si>
  <si>
    <t>Medi-Care Pfrimmer Urinbeutel, Art.-Nr. 28115</t>
  </si>
  <si>
    <t>InCare Beinbeutel, steril, Art.-Nrn. 9621, 9624, 9631,9632</t>
  </si>
  <si>
    <t>UROMED-CYSTOBAG Mini 500S/500KS, Art.-Nrn. REF4887/REF4888</t>
  </si>
  <si>
    <t>lieferfähig</t>
  </si>
  <si>
    <t>o</t>
  </si>
  <si>
    <t>Covidien Dt. GmbH</t>
  </si>
  <si>
    <t>Norta Urobag mit Tropfkammer, Art.-Nr. 47587</t>
  </si>
  <si>
    <t>BSN medical GmbH</t>
  </si>
  <si>
    <t xml:space="preserve"> </t>
  </si>
  <si>
    <t>Hersteller</t>
  </si>
  <si>
    <t>Produktbezeichnung</t>
  </si>
  <si>
    <t>B. Braun Melsungen</t>
  </si>
  <si>
    <t>Manfred Sauer</t>
  </si>
  <si>
    <t>1525070</t>
  </si>
  <si>
    <t>Urin-Bettbeutel, Art.-Nr. 57075150</t>
  </si>
  <si>
    <t>Urin-Bettbeutel Nr. 442115/9 442116/7</t>
  </si>
  <si>
    <t>Urin-Bettbeutel, Art.-Nr. 4425103</t>
  </si>
  <si>
    <t>Beinbeutel mit Ablauf, unsteril</t>
  </si>
  <si>
    <t>InCare Nachtbeutel Art.-Nr. 9650</t>
  </si>
  <si>
    <t>kleinster Wert:</t>
  </si>
  <si>
    <t>Urimed Tribag Plus, 500 bzw. 800 ml, steril, Art.-Nrn. 28203 bis 28305</t>
  </si>
  <si>
    <t>UD 3 plus Urindrainage-System, Art.-Nr. 74.5330.010</t>
  </si>
  <si>
    <t>A6 / A6 Kombi-Kon Urinbeutel/Geschlossenes System, Art.-Nrn. 41 065 1S</t>
  </si>
  <si>
    <t>Urinbeutel UVD-47587</t>
  </si>
  <si>
    <t>UroVision GmbH</t>
  </si>
  <si>
    <t>RUSSKA Ludwig Bertram GmbH</t>
  </si>
  <si>
    <t>Hollister</t>
  </si>
  <si>
    <t>Coloplast</t>
  </si>
  <si>
    <t>Anzahl Produktarten kleiner 80%:</t>
  </si>
  <si>
    <t>Conveen Beinbeutel, Art.-Nr. 5161 / Conveen Beinbeutel, Art.-Nr. 5160</t>
  </si>
  <si>
    <t>B. Braun Melsungen AG</t>
  </si>
  <si>
    <t>Ergebnis</t>
  </si>
  <si>
    <t>ausreichend</t>
  </si>
  <si>
    <t>Produkt-nummer</t>
  </si>
  <si>
    <t>Bedarf KKH
in %</t>
  </si>
  <si>
    <t>Produktart</t>
  </si>
  <si>
    <t>Bezeichnung Produktuntergruppe / Produktart</t>
  </si>
  <si>
    <t>152505 - Urin-Beinbeutel</t>
  </si>
  <si>
    <t>gesamt 1525051</t>
  </si>
  <si>
    <t>gesamt 1525053</t>
  </si>
  <si>
    <t>152506 - Urin-Bettbeutel</t>
  </si>
  <si>
    <t>gesamt 1525060</t>
  </si>
  <si>
    <t>gesamt 1525061</t>
  </si>
  <si>
    <t>gesamt 1525063</t>
  </si>
  <si>
    <t>gesamt 1525070</t>
  </si>
  <si>
    <t xml:space="preserve">Beinbeutel mit Ablauf, steril </t>
  </si>
  <si>
    <t>1525060001</t>
  </si>
  <si>
    <t>1525060004</t>
  </si>
  <si>
    <t>1525060008</t>
  </si>
  <si>
    <t>1525060014</t>
  </si>
  <si>
    <t>1525060017</t>
  </si>
  <si>
    <t>1525061001</t>
  </si>
  <si>
    <t>1525061004</t>
  </si>
  <si>
    <t>1525061006</t>
  </si>
  <si>
    <t>1525061010</t>
  </si>
  <si>
    <t>1525061021</t>
  </si>
  <si>
    <t>1525061024</t>
  </si>
  <si>
    <t>1525061025</t>
  </si>
  <si>
    <t>1525061027</t>
  </si>
  <si>
    <t>1525061035</t>
  </si>
  <si>
    <t>1525063000</t>
  </si>
  <si>
    <t>1525063015</t>
  </si>
  <si>
    <t>Urin-Bettbeutel</t>
  </si>
  <si>
    <t xml:space="preserve">Bettbeutel ohne Ablauf, unsteril </t>
  </si>
  <si>
    <t xml:space="preserve">Bettbeutel mit Ablauf, unsteril </t>
  </si>
  <si>
    <t xml:space="preserve">Bettbeutel mit Ablauf, steril </t>
  </si>
  <si>
    <t xml:space="preserve">Bettbeutel mit Tropfkammer </t>
  </si>
  <si>
    <t>Urin-Auffangbeutel</t>
  </si>
  <si>
    <t>1525070015</t>
  </si>
  <si>
    <t>1525070021</t>
  </si>
  <si>
    <t>1525070028</t>
  </si>
  <si>
    <t>1525070032</t>
  </si>
  <si>
    <t>1525070033</t>
  </si>
  <si>
    <t>1525070037</t>
  </si>
  <si>
    <t>1525070038</t>
  </si>
  <si>
    <t>1525070039</t>
  </si>
  <si>
    <t>1525070041</t>
  </si>
  <si>
    <t>1525070043</t>
  </si>
  <si>
    <t>1525070044</t>
  </si>
  <si>
    <t>1525070046</t>
  </si>
  <si>
    <t>1525070049</t>
  </si>
  <si>
    <t>1525070050</t>
  </si>
  <si>
    <t>Unomedical A/S</t>
  </si>
  <si>
    <t>ASID BONZ</t>
  </si>
  <si>
    <t>GHC</t>
  </si>
  <si>
    <t>Qufora Beinbeutel 750 ml, mit Q-Flow Schwenkhahn, unsteril, Art.-Nr. 1136 1502</t>
  </si>
  <si>
    <t>Qufora Beinbeutel 500 ml, mit Q-Flow Schwenkhahn, unsteril, Art.-Nr. 1116 1502</t>
  </si>
  <si>
    <t>1525060025</t>
  </si>
  <si>
    <t>easycare</t>
  </si>
  <si>
    <t>curion CuriBag Bettbeutel, unsteril, Art.-Nrn. 8060027, 8060028</t>
  </si>
  <si>
    <t>1525061050</t>
  </si>
  <si>
    <t>curion CuriBag Bettbeutel, unsteril, Art.-Nr. 8060026</t>
  </si>
  <si>
    <t>1525070065</t>
  </si>
  <si>
    <t>Easycare</t>
  </si>
  <si>
    <t>curion CuriBag Urindrainagesystem steril, Art.-Nr. 8060020</t>
  </si>
  <si>
    <t>2926010003</t>
  </si>
  <si>
    <t>2926010012</t>
  </si>
  <si>
    <t>2926010015</t>
  </si>
  <si>
    <t>Biotrol System 2 - Beutel, Art.-Nrn. 21535, 21550 / Beutel Art.-Nrn. 21135, 21150, 21575</t>
  </si>
  <si>
    <t>2926010020</t>
  </si>
  <si>
    <t>2926010021</t>
  </si>
  <si>
    <t>2926010023</t>
  </si>
  <si>
    <t>2926010025</t>
  </si>
  <si>
    <t>2926010026</t>
  </si>
  <si>
    <t>2926010029</t>
  </si>
  <si>
    <t>2926010030</t>
  </si>
  <si>
    <t>2926010031</t>
  </si>
  <si>
    <t>2926010032</t>
  </si>
  <si>
    <t>2926010035</t>
  </si>
  <si>
    <t>2926010037</t>
  </si>
  <si>
    <t>2926010038</t>
  </si>
  <si>
    <t>2926010039</t>
  </si>
  <si>
    <t>2926010040</t>
  </si>
  <si>
    <t>2926010041</t>
  </si>
  <si>
    <t>2926010042</t>
  </si>
  <si>
    <t>2926010043</t>
  </si>
  <si>
    <t>2926010053</t>
  </si>
  <si>
    <t>2926010054</t>
  </si>
  <si>
    <t>2926010057</t>
  </si>
  <si>
    <t>2926010061</t>
  </si>
  <si>
    <t>2926010063</t>
  </si>
  <si>
    <t>2926010064</t>
  </si>
  <si>
    <t>2926010065</t>
  </si>
  <si>
    <t>2926010066</t>
  </si>
  <si>
    <t>2926010075</t>
  </si>
  <si>
    <t>2926010076</t>
  </si>
  <si>
    <t>Assura Stomabeutel midi, Art.-Nrn. 2774 - 2776 / 2764 - 2766</t>
  </si>
  <si>
    <t>Tandem Kolostomiebeutel 334, Art.-Nrn. 3342 - 3347 / Mini Nr. 3352-3357</t>
  </si>
  <si>
    <t>Dansac-Duo Soft, geschlossener Beutel, Art.-Nrn. 50136/1000 - 50180/1000</t>
  </si>
  <si>
    <t>Stomocur Soft Klebebeutel für Basisplatte, Art.-Nr. 3445 S / 3445 C</t>
  </si>
  <si>
    <t>FOR LIFE Produktions- und Vertriebsgesellschaft für Heil- und Hilfsmittel mbH</t>
  </si>
  <si>
    <t>Dansac-Duo Soft Plus, geschlossener Beutel, Art.-Nrn. 505-36 - 505-80</t>
  </si>
  <si>
    <t>Combihesive Natura Colostomiebeutel, Art.-Nrn. 967731 - 967735 / 967781 - 967785</t>
  </si>
  <si>
    <t>ConvaTec (Germany) GmbH</t>
  </si>
  <si>
    <t>Dansac GmbH</t>
  </si>
  <si>
    <t>Assura Stomabeutel maxi, Art.-Nrn. 2784/-85/-86, 2814/-15/-16</t>
  </si>
  <si>
    <t>STOMOCUR clic Basisbeutel, Art.-Nrn. CD 4545 S, CD 4545 C</t>
  </si>
  <si>
    <t>Conform 2 Kolostomiebeutel, Art.-Nrn. 24400, 24500, 27400, 27500</t>
  </si>
  <si>
    <t>Hollister Incorporated Niederlassung Deutschland</t>
  </si>
  <si>
    <t>Conform 2 Kolostomiebeutel, Art.-Nrn. 25400, 25500</t>
  </si>
  <si>
    <t>Assura Comfort 2-teilig, geschlossen, Art.-Nrn. 12344 - 12396</t>
  </si>
  <si>
    <t>Dansac Nova 2 geschlossener Beutel, Art.-Nrn. 1201-36 - 1202-70</t>
  </si>
  <si>
    <t>STOMOCUR clic Basisbeutel, Art.-Nrn. CD 5757S, CD 5757C</t>
  </si>
  <si>
    <t>STOMOCUR clic Basisbeutel, Art.-Nrn. CD 7070S, CD 7070C</t>
  </si>
  <si>
    <t>Esteem Synergy geschlossener Beutel standard/klein</t>
  </si>
  <si>
    <t>Combihesive Natura Colostomiebeutel, Art.-Nrn. 967965 / -6 / -7 / -8 / -9</t>
  </si>
  <si>
    <t>Almarys Twin plus Kolostomiebeutel, Art.-Nrn. 37240 bis 37380</t>
  </si>
  <si>
    <t>Easiflex geschlossener Kolostomiebeutel, Art.-Nrn. 14311 - 14334</t>
  </si>
  <si>
    <t>Conform 2 Kolostomiebeutel maxi, Art-Nrn. 24420, 25420, 27420</t>
  </si>
  <si>
    <t>Conform2 Kolostomiebeutel, maxi, Art.-Nrn. 24520, 25520, 27520</t>
  </si>
  <si>
    <t>SenSura Click geschlossener Beutel, midi/maxi, Art.-Nrn. 10154 bis 10186</t>
  </si>
  <si>
    <t>SenSura Flex geschlossener Beutel, Art.-Nrn. 10902 bis 10991</t>
  </si>
  <si>
    <t>SenSura Click geschlossener Beutel, Art.-Nrn. 10167, 10187</t>
  </si>
  <si>
    <t>Dansac NovaLife2 Midi, geschlossener Beutel, hautfarben u. transparent, Art.-Nrn. 1301-36, -43, -55, -70; 1302-36, -43, -55, -70</t>
  </si>
  <si>
    <t>Dansac A/S</t>
  </si>
  <si>
    <t>Natura® + Geschlossener Beutel mit Filter, opak, standard, Art.-Nrn. 6458993 bis 6459320</t>
  </si>
  <si>
    <t>ConvaTec Ltd.</t>
  </si>
  <si>
    <t>Esteem synergy® + Geschlossener Beutel mit Filter, standard, Art.-Nrn. 6461587 bis 6461682</t>
  </si>
  <si>
    <t>Dansac NovaLife 2, Art.-Nrn. 1305-43, 1305-55, 1305-70, 1306-43, 1306-55, 1306-70</t>
  </si>
  <si>
    <t>SenSura Mio Flex geschlossen, 2-teilig, Art.-Nrn. 12201 - 12203, 12212, 12213, 12216, 12222, 12223</t>
  </si>
  <si>
    <t>Coloplast A/S</t>
  </si>
  <si>
    <t>SenSura Mio Click geschlossen, 2-teilig, Art.-Nrn. 11401 - 11403, 11412 - 11414, 11421 - 114231</t>
  </si>
  <si>
    <t>gesamt 2926010</t>
  </si>
  <si>
    <t>2926011023</t>
  </si>
  <si>
    <t>Colo forte 12 comfort, Art.-Nrn. CO 2230 S / CO 2230 C / COO 2230 S / COO 2230 C</t>
  </si>
  <si>
    <t>gesamt 2926011</t>
  </si>
  <si>
    <t>2926012006</t>
  </si>
  <si>
    <t>2926012009</t>
  </si>
  <si>
    <t>2926012037</t>
  </si>
  <si>
    <t>2926012042</t>
  </si>
  <si>
    <t>2926012044</t>
  </si>
  <si>
    <t>2926012045</t>
  </si>
  <si>
    <t>2926012046</t>
  </si>
  <si>
    <t>2926012050</t>
  </si>
  <si>
    <t>2926012056</t>
  </si>
  <si>
    <t>2926012059</t>
  </si>
  <si>
    <t>2926012065</t>
  </si>
  <si>
    <t>2926012066</t>
  </si>
  <si>
    <t>2926012067</t>
  </si>
  <si>
    <t>2926012085</t>
  </si>
  <si>
    <t>2926012086</t>
  </si>
  <si>
    <t>2926012087</t>
  </si>
  <si>
    <t>2926012089</t>
  </si>
  <si>
    <t>2926012096</t>
  </si>
  <si>
    <t>2926012097</t>
  </si>
  <si>
    <t>2926012099</t>
  </si>
  <si>
    <t>2926012100</t>
  </si>
  <si>
    <t>2926012101</t>
  </si>
  <si>
    <t>2926012102</t>
  </si>
  <si>
    <t>2926012103</t>
  </si>
  <si>
    <t>2926012104</t>
  </si>
  <si>
    <t>2926012105</t>
  </si>
  <si>
    <t>2926012112</t>
  </si>
  <si>
    <t>2926012117</t>
  </si>
  <si>
    <t>2926012118</t>
  </si>
  <si>
    <t>2926012119</t>
  </si>
  <si>
    <t>2926012120</t>
  </si>
  <si>
    <t>2926012122</t>
  </si>
  <si>
    <t>2926012123</t>
  </si>
  <si>
    <t>2926012124</t>
  </si>
  <si>
    <t>2926012125</t>
  </si>
  <si>
    <t>2926012126</t>
  </si>
  <si>
    <t>2926012139</t>
  </si>
  <si>
    <t>Karaya Kolostomiebeutel, Art.-Nr. 332</t>
  </si>
  <si>
    <t>Biotrol Integrale, Art.-Nrn. 22520 - 22550 / Biotrol Integrale Elite Hospital, Art.-Nr. 22100</t>
  </si>
  <si>
    <t>Stomadress Plus-Beutel, Art.-Nrn. 964801-964806 / Art.-Nrn. 964811-964816</t>
  </si>
  <si>
    <t>Biotrol Intregrale Elite, Art.-Nrn. 22620 - 22670 / Art.-Nrn. 22820 - 22870 / Art.-Nrn. 22120 - 22170</t>
  </si>
  <si>
    <t>Assura Stomabeutel midi, Art.-Nrn. 2471 - 2479 / Art.-Nrn. 2461 - 2469</t>
  </si>
  <si>
    <t>Assura Stomabeutel maxi, Art.-Nrn. 2511, 2514, 2515, 2516, 2517</t>
  </si>
  <si>
    <t>Assura Stomabeutel mini, Art.-Nrn. 2431 - 2437 / Art.-Nrn. 2421 - 2427</t>
  </si>
  <si>
    <t>Compact Kolostomiebeutel, Art.-Nrn. 3472 - 3479</t>
  </si>
  <si>
    <t>Compact Kolostomiebeutel, Art.-Nrn. 3482 - 3489</t>
  </si>
  <si>
    <t>Stomocur protect 12 skintec, Art.-Nrn. CH 3220 S - CH 3240 S / Art.-Nrn. CH 3220 C - CH 3240</t>
  </si>
  <si>
    <t>Stomocur brillant Kolostomiebeutel, Art.-Nrn. CB 3020 S - CB 3040 S / Art.-Nrn. CB 3020 C - C3040 C</t>
  </si>
  <si>
    <t>Stomocur select Kolostomiebeutel, Art.-Nrn. CS 3020 - CS 3040</t>
  </si>
  <si>
    <t>COMPACT Kolostomiebeutel, Art.-Nrn. 3522 - 3529</t>
  </si>
  <si>
    <t>STOMOCUR select ALGINAT, Art.-Nrn. CS 3020 A - CS 3065 A</t>
  </si>
  <si>
    <t>STOMOCUR brillant ALGINAT, Art.-Nrn. CB3020SA - CB3050SA, CB3020CA - CB3050CA</t>
  </si>
  <si>
    <t>Comfort Kolostomiebeutel, Art.-Nrn. 12130 - 12180</t>
  </si>
  <si>
    <t>Esteem Colostomiebeutel Opak / Transparent, Art.-Nrn. 967501 - 967551</t>
  </si>
  <si>
    <t>Dansac Nova Stomabeutel, Art.-Nrn. 801-20 bis 801-50</t>
  </si>
  <si>
    <t>Dansac Nova Stomabeutel, Art.-Nrn. 802-20 bis 802-50</t>
  </si>
  <si>
    <t>Moderma flex Kolostomiebeutel, Art.-Nrn. 22100 bis 22500</t>
  </si>
  <si>
    <t>Stomocur select window Kolostomiebeutel, Art.-Nrn. CS 3020 CW - CS 3055 CW</t>
  </si>
  <si>
    <t>Dansac Nova 1 Maxi, Art.-Nrn. 805-20/806-20</t>
  </si>
  <si>
    <t>Softima Kolostomiebeutel, Art.-Nrn. 43024 - 43616</t>
  </si>
  <si>
    <t>Moderma flex Kolostomiebeutel, maxi, Art.-Nrn. 22300, 22325, 22330, 22335, 22400</t>
  </si>
  <si>
    <t>SenSura Kolostomiebeutel midi, Art.-Nrn. 15450 - 15457, 15441 - 15444</t>
  </si>
  <si>
    <t>SenSura Kolostomiebeutel maxi, Art.-Nrn. 15480 - 15484, 15470 - 15474</t>
  </si>
  <si>
    <t>Dansac Nova Life 1, Art.-Nrn. 807-20 bis 807-40, 802-20</t>
  </si>
  <si>
    <t>Moderma flex Kolostomiebeutel, Art.-Nrn. 22425, 22430, 22435, 22440</t>
  </si>
  <si>
    <t>SenSura Kolostomiebeutel mit Sichtfenster, Art.-Nrn. 15020, 15021, 15022, 15023, 15030</t>
  </si>
  <si>
    <t>Dansac NovaLife 1 Midi, geschlossener Beutel, hautfarben und transparent, Art.-Nrn. 901-10, 901-25, 901-30, 901-35, 901-40, 901-45, 901-50; 902-10, 90</t>
  </si>
  <si>
    <t>Dansac NovaLife 1 Maxi, geschlossener Beutel Art.-Nrn. 905-10, 905-25, 905-30, 905-35, 906-10</t>
  </si>
  <si>
    <t>STOMOCUR colo MicroSkin, Art.-Nr. CO 2515 S/C</t>
  </si>
  <si>
    <t>STOMOCUR colo MicroSkin mit Hautschutzring, Art.-Nr. CO 2615 S/C</t>
  </si>
  <si>
    <t>SenSura Mio, 1-teilig geschlossen, Art.-Nrn. 10821-10824, 10831, 10833, 10834, 10841, 10851, 10861</t>
  </si>
  <si>
    <t>Softima® Active Kolostomie Beutel, Art.-Nrn. 4610115DE bis 4611380DE</t>
  </si>
  <si>
    <t>Esteem® + Geschlossener Beutel mit Filter, standard und klein, Art.-Nrn. 6459946 bis 6460122</t>
  </si>
  <si>
    <t>ConvaTec Ltd</t>
  </si>
  <si>
    <t>SenSura Mio geschlossener Beutel, 1-teilig, Art.-Nrn. 10871 - 10874, 10881, 10883 - 10885, 10891</t>
  </si>
  <si>
    <t>2926013002</t>
  </si>
  <si>
    <t>gesamt 2926012</t>
  </si>
  <si>
    <t>gesamt 2926013</t>
  </si>
  <si>
    <t>2926013003</t>
  </si>
  <si>
    <t>2926013005</t>
  </si>
  <si>
    <t>2926013006</t>
  </si>
  <si>
    <t>2926013007</t>
  </si>
  <si>
    <t>2926013008</t>
  </si>
  <si>
    <t>2926013009</t>
  </si>
  <si>
    <t>2926013011</t>
  </si>
  <si>
    <t>2926013012</t>
  </si>
  <si>
    <t>2926013013</t>
  </si>
  <si>
    <t>2926013019</t>
  </si>
  <si>
    <t>2926013027</t>
  </si>
  <si>
    <t>2926013028</t>
  </si>
  <si>
    <t>2926013029</t>
  </si>
  <si>
    <t>2926013031</t>
  </si>
  <si>
    <t>2926013034</t>
  </si>
  <si>
    <t>COMPACT Kolostomiebeutel mit konvexer Hautschutzplatte, Art.-Nrn. 3490 - 3499</t>
  </si>
  <si>
    <t>ASSURA konvex einteilig, geschlossener Beutel, Art.-Nrn. 12862-12869/12882-12889</t>
  </si>
  <si>
    <t>COMPACT Kolostomiebeutel 359 mit konvexer Hautschutzplatte</t>
  </si>
  <si>
    <t>Dansac Light Convex Kolostomiebeutel, Art.-Nrn. 257-20 - 257-46, 258-24 - 258-46</t>
  </si>
  <si>
    <t>Assura Comfort 1-teilig konvex geschlossen Stomabeutel, Art.-Nrn. 14002 - 14096</t>
  </si>
  <si>
    <t>Assura Comfort konvex light 1-teilig, Art.-Nrn. 14431 - 14445, 14451 - 14454</t>
  </si>
  <si>
    <t>Moderma Flex Kolostomiebeutel konvex, maxi, Art.-Nrn. 22800 - 22935</t>
  </si>
  <si>
    <t>Nova 1 x 3, geschlossener Beutel, Standard 3 mm, Art.-NRn. 851-15 - 852-15</t>
  </si>
  <si>
    <t>Nova 1 Convex geschl. Beutel, Standard 6 mm, Art.-Nrn. 831-24 -832-46</t>
  </si>
  <si>
    <t>SenSura konvex light, Art.-Nrn. 15401 - 15408, 15412 - 15415</t>
  </si>
  <si>
    <t>Dansac NovaLife 1 Convex Midi, geschlossener Beutel, Art.-Nrn. 931-37, 931-30, 931-35, 932-37, 932-30, 932-35</t>
  </si>
  <si>
    <t>STOMOCUR select window weich konvex, Art.-Nr. CSK 20 CW V1</t>
  </si>
  <si>
    <t>STOMOCUR select window weich konvex, Art.-Nr. CSK 20 CW V2</t>
  </si>
  <si>
    <t>STOMOCUR select window weich konvex, Art.-Nr. CSK 20 CW V3</t>
  </si>
  <si>
    <t>Dansac NovaLife 1 Midi Closed Soft Convex mit Sichtfenster, Art.-Nrn. 971-24, 971-25</t>
  </si>
  <si>
    <t>Dansac NovaLife 1 Maxi Closed Soft Convex mit Sichtfenster, Art.-Nr. 971-54</t>
  </si>
  <si>
    <t xml:space="preserve">292602 - Ausstreifbeutel </t>
  </si>
  <si>
    <t>29.26.02.0020</t>
  </si>
  <si>
    <t>29.26.02.0022</t>
  </si>
  <si>
    <t>29.26.02.0029</t>
  </si>
  <si>
    <t>29.26.02.0034</t>
  </si>
  <si>
    <t>29.26.02.0035</t>
  </si>
  <si>
    <t>29.26.02.0039</t>
  </si>
  <si>
    <t>29.26.02.0043</t>
  </si>
  <si>
    <t>29.26.02.0045</t>
  </si>
  <si>
    <t>29.26.02.0046</t>
  </si>
  <si>
    <t>29.26.02.0049</t>
  </si>
  <si>
    <t>29.26.02.0051</t>
  </si>
  <si>
    <t>29.26.02.0052</t>
  </si>
  <si>
    <t>29.26.02.0053</t>
  </si>
  <si>
    <t>29.26.02.0055</t>
  </si>
  <si>
    <t>29.26.02.0061</t>
  </si>
  <si>
    <t>29.26.02.0062</t>
  </si>
  <si>
    <t>29.26.02.0063</t>
  </si>
  <si>
    <t>29.26.02.0064</t>
  </si>
  <si>
    <t>29.26.02.0065</t>
  </si>
  <si>
    <t>29.26.02.0070</t>
  </si>
  <si>
    <t>29.26.02.0072</t>
  </si>
  <si>
    <t>29.26.02.0077</t>
  </si>
  <si>
    <t>29.26.02.0081</t>
  </si>
  <si>
    <t>29.26.02.0082</t>
  </si>
  <si>
    <t>29.26.02.0083</t>
  </si>
  <si>
    <t>gesamt 2926020</t>
  </si>
  <si>
    <t>Dansac-Duo Soft, Ileo-Ausstreifbeutel, Art.-Nrn. 51136/1000 - 51180/1000</t>
  </si>
  <si>
    <t>Combihesive Natura Ausstreifbeutel, Art.-Nr. 967751 - 967753; 967762-65; 967771-75; 977856</t>
  </si>
  <si>
    <t>STOMOCUR soft ileo, Art.-Nrn. IHF3445S, IHF3445C</t>
  </si>
  <si>
    <t>Assura Comfort Ausstreifbeutel, Art.-Nr. 13924 bis 13986</t>
  </si>
  <si>
    <t>Conform 2 Ileostomiebeutel, Art.-Nrn. 23720, 24720, 25720</t>
  </si>
  <si>
    <t>Dansac Nova 2 Ausstreifbeutel, Art.-Nrn. 1213-36 - 1214-55</t>
  </si>
  <si>
    <t>Esteem Synergy Ausstreifbeutel, Art.-Nrn. 409349 - 409379</t>
  </si>
  <si>
    <t>Conform 2 Ausstreifbeutel mit Lock'n Roll Verschluss</t>
  </si>
  <si>
    <t>Conform 2 Ausstreifbeutel mit Lock'n Roll Verschluss, maxi</t>
  </si>
  <si>
    <t>Esteem synergy Ausstreifbeutel mit InvisiClose-Auslass, Art.-Nrn.4000215-4000327</t>
  </si>
  <si>
    <t>Dansac Nova 2 Fold Up, Art.-Nrn. 1215-36 - 1216-70</t>
  </si>
  <si>
    <t>Combihesive Natura Ausstreifbeutel mit InvisiClose-Verschluss</t>
  </si>
  <si>
    <t>Easiflex Ausstreifbeutel mit Hide-Away Auslass + Filter, Art.-Nrn. 14378, 14379</t>
  </si>
  <si>
    <t>Softima Key Ileostomiebeutel, Art.-Nrn. 63340 bis 63460</t>
  </si>
  <si>
    <t>Dansac Nova 2 Fold Up Large, Art.-Nrn. 1221-55, 1221-70, 1222-55, 1222-70</t>
  </si>
  <si>
    <t>SenSura Click Ausstreifbeutel, midi/maxi, Art.-Nrn. 10354 bis 10386</t>
  </si>
  <si>
    <t>ConSecura Ausstreifbeutel, Art.-Nrn. 0569579, 0569585, 0569591, 1405495, 0569622, 0569639, 1405489, 7599081</t>
  </si>
  <si>
    <t>STOMOCUR clic ileo Beutel Safe Seal mit Window, Art.-Nr. VID 4545 CW</t>
  </si>
  <si>
    <t>STOMOCUR clic ileo Beutel Safe Seal mit Window und Filter, Art.-Nrn. VIDF 4545 CW, VIDF 5757 CW, VIDF 7070 CW</t>
  </si>
  <si>
    <t>STOMOCUR clic ileo Beutel "safe seal" mit Filter, Art.-Nr. VIDF 5757 CW</t>
  </si>
  <si>
    <t>SenSura Flex Ausstreifbeutel, Art.-Nrn. 10311 bis 10391</t>
  </si>
  <si>
    <t>SenSura Click Ausstreifbeutel, Art.-Nrn. 10367, 10387</t>
  </si>
  <si>
    <t>Dansac NovaLife 2 Maxi, Ausstreifbeutel, Art.-Nrn. 1321-43, 1321-55, 1321-70, 1322-43, 1322-55 und 1322-70</t>
  </si>
  <si>
    <t>Dansac NovaLife 2 Midi, Ausstreifbeutel, hautfarben u. transparent. Art.-Nrn. 1315-36, -43, -55, -70;1316-36, -43, -55, -70</t>
  </si>
  <si>
    <t>Natura® + Ausstreifbeutel mit InvisiClose®-Verschluss, Art.-Nrn. 6459343, 6459366, 6459372, 6459449, 6459455, 6459461, 6459478, 6459484, 6459900</t>
  </si>
  <si>
    <t>29.26.02.2000</t>
  </si>
  <si>
    <t>29.26.02.2004</t>
  </si>
  <si>
    <t>29.26.02.2038</t>
  </si>
  <si>
    <t>29.26.02.2044</t>
  </si>
  <si>
    <t>29.26.02.2049</t>
  </si>
  <si>
    <t>29.26.02.2054</t>
  </si>
  <si>
    <t>29.26.02.2074</t>
  </si>
  <si>
    <t>29.26.02.2084</t>
  </si>
  <si>
    <t>29.26.02.2086</t>
  </si>
  <si>
    <t>29.26.02.2088</t>
  </si>
  <si>
    <t>29.26.02.2091</t>
  </si>
  <si>
    <t>29.26.02.2092</t>
  </si>
  <si>
    <t>29.26.02.2094</t>
  </si>
  <si>
    <t>29.26.02.2095</t>
  </si>
  <si>
    <t>29.26.02.2098</t>
  </si>
  <si>
    <t>29.26.02.2099</t>
  </si>
  <si>
    <t>29.26.02.2100</t>
  </si>
  <si>
    <t>29.26.02.2101</t>
  </si>
  <si>
    <t>29.26.02.2102</t>
  </si>
  <si>
    <t>29.26.02.2120</t>
  </si>
  <si>
    <t>29.26.02.2121</t>
  </si>
  <si>
    <t>29.26.02.2122</t>
  </si>
  <si>
    <t>29.26.02.2126</t>
  </si>
  <si>
    <t>29.26.02.2127</t>
  </si>
  <si>
    <t>29.26.02.2129</t>
  </si>
  <si>
    <t>29.26.02.2130</t>
  </si>
  <si>
    <t>29.26.02.2141</t>
  </si>
  <si>
    <t>29.26.02.2144</t>
  </si>
  <si>
    <t>K-Flex-Universalbeutel, Art.-Nrn. 2900, 2904</t>
  </si>
  <si>
    <t>Karaya-Ausstreifbeutel, Art.-Nr. 322 / Art.-Nr. 327</t>
  </si>
  <si>
    <t>Assura Ausstreifbeutel maxi, Art.-Nrn. 2520, 2524, 2525, 2526, 2527</t>
  </si>
  <si>
    <t>Stomadress-Plus-Ausstreifbeutel, Art.-Nrn. 964722, 964723</t>
  </si>
  <si>
    <t>Stomocur protect ILEO, Art.-Nrn. IH 3020 S - IH 3040 S / Art.-Nrn. IH 3020 C - IH 3040 C</t>
  </si>
  <si>
    <t>Dansac Solo Infant Art.-Nr. 818-00, 818-10 / Art.-Nr. 314-10</t>
  </si>
  <si>
    <t>Assura Comfort einteilige Ileostomieversorgung, Art.-Nrn. 13310 - 13386</t>
  </si>
  <si>
    <t>Assura Comfort einteilige Ileostomieversorgung, Art.-Nrn. 13810 bis 13876</t>
  </si>
  <si>
    <t>Moderma flex Ileostomiebeutel anatomische Form, Art.-Nrn. 26200 bis 26500</t>
  </si>
  <si>
    <t>Moderma flex Ileostomiebeutel mit Lock'n Roll Verschluss</t>
  </si>
  <si>
    <t>Esteem Ausstreifbeutel einteilig, groß, (One-Piece Drainable Pouch)</t>
  </si>
  <si>
    <t>Moderma flex Ileostomiebeutel mit Lock'n Roll Verschluss, maxi</t>
  </si>
  <si>
    <t>Dansac Nova 1 Fold Up, Art.-Nrn. 823-15 - 824-15</t>
  </si>
  <si>
    <t>Esteem Ausstreifbeutel mit Invisi Close-Verschluss, Art.-Nrn. 0048656 - 0050191</t>
  </si>
  <si>
    <t>Nova 1 Fold Up, Medi, Art.-Nrn. 825-15, 826-15</t>
  </si>
  <si>
    <t>Nova 1 Fold Up, Maxi, Art.-Nrn. 815-15, 816-15</t>
  </si>
  <si>
    <t>SenSura Ileostomiebeutel mit Hyde-away Auslass, midi, Art.-Nrn.15541 - 15554</t>
  </si>
  <si>
    <t>SenSura Ileostomiebeutel mit Hyde-away Auslass, maxi, Art.-Nrn.15570 - 15584</t>
  </si>
  <si>
    <t>Ileomate Ileostomiebeutel medium beige, Art.-Nrn. IMB 113 - IMB 132</t>
  </si>
  <si>
    <t>EuroTec GmbH</t>
  </si>
  <si>
    <t>Moderma Flex Ausstreifbeutel, plan, maxi, oval, Art.-Nrn. 28301, 28101</t>
  </si>
  <si>
    <t>STOMOCUR protect ileo Beutel "safe seal", ohne Filter, Art.-Nr. VIH 3020 CW</t>
  </si>
  <si>
    <t>STOMOCUR protect ileo Beutel "safe seal", mit Filter, Art.-Nr. VIHF 3020 CW</t>
  </si>
  <si>
    <t>Dansac NovaLife 1 Midi, Ausstreifbeutel, hautfarben u. transparen, Art.-Nrn. 923-10, -25, -30, -35, -40, -45; 924-10, -25, -30, -35, -40, -45</t>
  </si>
  <si>
    <t>Dansac NovaLife 1 Maxi, Ausstreifbeutel, Art.-Nrn. 915-10, 915-25, 915-30, 915-35 und 916-10</t>
  </si>
  <si>
    <t>Sotftima® Active Ileostomie Beutel, Art.-Nrn. 4620215DE bis 4621380DE</t>
  </si>
  <si>
    <t>B. Braun Medical S.A.S.</t>
  </si>
  <si>
    <t>Estrem®+ InvisiClose, Austreifbeutel mit Filter, Art-Nrn. 416718, 416719, 416725, 416729, 416733, 416737</t>
  </si>
  <si>
    <t>Eakin Ausstreifbeutel Standard 560 ml, Art.-Nrn. 839336 - 839347</t>
  </si>
  <si>
    <t>Eakin GmbH</t>
  </si>
  <si>
    <t>STOMOCUR protect ileo safe seal Alginat mit window, Art.-Nr. VIHF 3020 CWA</t>
  </si>
  <si>
    <t>gesamt 2926022</t>
  </si>
  <si>
    <t>29.26.02.3000</t>
  </si>
  <si>
    <t>29.26.02.3004</t>
  </si>
  <si>
    <t>29.26.02.3007</t>
  </si>
  <si>
    <t>29.26.02.3008</t>
  </si>
  <si>
    <t>29.26.02.3009</t>
  </si>
  <si>
    <t>29.26.02.3010</t>
  </si>
  <si>
    <t>29.26.02.3011</t>
  </si>
  <si>
    <t>29.26.02.3012</t>
  </si>
  <si>
    <t>29.26.02.3013</t>
  </si>
  <si>
    <t>29.26.02.3014</t>
  </si>
  <si>
    <t>29.26.02.3015</t>
  </si>
  <si>
    <t>29.26.02.3016</t>
  </si>
  <si>
    <t>29.26.02.3023</t>
  </si>
  <si>
    <t>29.26.02.3025</t>
  </si>
  <si>
    <t>29.26.02.3026</t>
  </si>
  <si>
    <t>29.26.02.3028</t>
  </si>
  <si>
    <t>29.26.02.3030</t>
  </si>
  <si>
    <t>29.26.02.3031</t>
  </si>
  <si>
    <t>29.26.02.3038</t>
  </si>
  <si>
    <t>29.26.02.3039</t>
  </si>
  <si>
    <t>29.26.02.3040</t>
  </si>
  <si>
    <t>29.26.02.3041</t>
  </si>
  <si>
    <t>29.26.02.3043</t>
  </si>
  <si>
    <t>gesamt 2926023</t>
  </si>
  <si>
    <t xml:space="preserve">292603 - Urostomiebeutel </t>
  </si>
  <si>
    <t>29.26.03.0014</t>
  </si>
  <si>
    <t>29.26.03.0015</t>
  </si>
  <si>
    <t>29.26.03.0016</t>
  </si>
  <si>
    <t>29.26.03.0019</t>
  </si>
  <si>
    <t>29.26.03.0021</t>
  </si>
  <si>
    <t>29.26.03.0022</t>
  </si>
  <si>
    <t>29.26.03.0023</t>
  </si>
  <si>
    <t>29.26.03.0026</t>
  </si>
  <si>
    <t>29.26.03.0027</t>
  </si>
  <si>
    <t>29.26.03.0028</t>
  </si>
  <si>
    <t>29.26.03.0030</t>
  </si>
  <si>
    <t>29.26.03.0041</t>
  </si>
  <si>
    <t>29.26.03.0044</t>
  </si>
  <si>
    <t>29.26.03.0045</t>
  </si>
  <si>
    <t>gesamt 2926030</t>
  </si>
  <si>
    <t>gesamt 2926031</t>
  </si>
  <si>
    <t>29.26.03.1008</t>
  </si>
  <si>
    <t>29.26.03.2009</t>
  </si>
  <si>
    <t>29.26.03.2013</t>
  </si>
  <si>
    <t>29.26.03.2014</t>
  </si>
  <si>
    <t>29.26.03.2015</t>
  </si>
  <si>
    <t>29.26.03.2021</t>
  </si>
  <si>
    <t>29.26.03.2022</t>
  </si>
  <si>
    <t>29.26.03.2023</t>
  </si>
  <si>
    <t>29.26.03.2025</t>
  </si>
  <si>
    <t>29.26.03.2033</t>
  </si>
  <si>
    <t>29.26.03.2034</t>
  </si>
  <si>
    <t>29.26.03.2048</t>
  </si>
  <si>
    <t>29.26.03.3003</t>
  </si>
  <si>
    <t>29.26.03.3004</t>
  </si>
  <si>
    <t>29.26.03.3006</t>
  </si>
  <si>
    <t>29.26.03.3007</t>
  </si>
  <si>
    <t>29.26.03.3008</t>
  </si>
  <si>
    <t>29.26.03.3009</t>
  </si>
  <si>
    <t>29.26.03.3010</t>
  </si>
  <si>
    <t>29.26.03.3014</t>
  </si>
  <si>
    <t>29.26.03.3015</t>
  </si>
  <si>
    <t>29.26.03.3023</t>
  </si>
  <si>
    <t>gesamt 2926032</t>
  </si>
  <si>
    <t>gesamt 2926033</t>
  </si>
  <si>
    <t>292601 - geschlossene Beutel</t>
  </si>
  <si>
    <t xml:space="preserve">292604 - Stomakappen / Minibeutel </t>
  </si>
  <si>
    <t>29.26.04.0001</t>
  </si>
  <si>
    <t>29.26.04.0011</t>
  </si>
  <si>
    <t>29.26.04.0015</t>
  </si>
  <si>
    <t>29.26.04.0016</t>
  </si>
  <si>
    <t>29.26.04.0020</t>
  </si>
  <si>
    <t>29.26.04.0023</t>
  </si>
  <si>
    <t>29.26.04.0028</t>
  </si>
  <si>
    <t>29.26.04.0029</t>
  </si>
  <si>
    <t>29.26.04.0030</t>
  </si>
  <si>
    <t>29.26.04.0032</t>
  </si>
  <si>
    <t>gesamt 2926040</t>
  </si>
  <si>
    <t>gesamt 2926041</t>
  </si>
  <si>
    <t>29.26.04.1000</t>
  </si>
  <si>
    <t>29.26.04.1003</t>
  </si>
  <si>
    <t>29.26.04.1013</t>
  </si>
  <si>
    <t>29.26.04.1035</t>
  </si>
  <si>
    <t>29.26.04.1037</t>
  </si>
  <si>
    <t>29.26.04.1038</t>
  </si>
  <si>
    <t>29.26.04.1040</t>
  </si>
  <si>
    <t>29.26.04.1050</t>
  </si>
  <si>
    <t>29.26.04.1051</t>
  </si>
  <si>
    <t>29.26.04.1052</t>
  </si>
  <si>
    <t>29.26.04.1053</t>
  </si>
  <si>
    <t>29.26.04.1060</t>
  </si>
  <si>
    <t>29.26.04.1063</t>
  </si>
  <si>
    <t>29.26.04.1064</t>
  </si>
  <si>
    <t>29.26.04.1066</t>
  </si>
  <si>
    <t>29.26.04.1067</t>
  </si>
  <si>
    <t>29.26.04.1073</t>
  </si>
  <si>
    <t>29.26.04.1092</t>
  </si>
  <si>
    <t>29.26.04.1095</t>
  </si>
  <si>
    <t xml:space="preserve">292605 - Basisplatten </t>
  </si>
  <si>
    <t>29.26.05.0043</t>
  </si>
  <si>
    <t>29.26.05.0044</t>
  </si>
  <si>
    <t>29.26.05.0049</t>
  </si>
  <si>
    <t>29.26.05.0050</t>
  </si>
  <si>
    <t>29.26.05.0053</t>
  </si>
  <si>
    <t>29.26.05.0054</t>
  </si>
  <si>
    <t>29.26.05.0067</t>
  </si>
  <si>
    <t>29.26.05.0074</t>
  </si>
  <si>
    <t>29.26.05.0075</t>
  </si>
  <si>
    <t>29.26.05.0077</t>
  </si>
  <si>
    <t>29.26.05.0078</t>
  </si>
  <si>
    <t>29.26.05.0079</t>
  </si>
  <si>
    <t>29.26.05.0082</t>
  </si>
  <si>
    <t>29.26.05.0083</t>
  </si>
  <si>
    <t>29.26.05.0086</t>
  </si>
  <si>
    <t>29.26.05.0087</t>
  </si>
  <si>
    <t>29.26.05.0088</t>
  </si>
  <si>
    <t>29.26.05.0089</t>
  </si>
  <si>
    <t>29.26.05.0090</t>
  </si>
  <si>
    <t>29.26.05.0091</t>
  </si>
  <si>
    <t>29.26.05.0092</t>
  </si>
  <si>
    <t>29.26.05.0094</t>
  </si>
  <si>
    <t>29.26.05.0095</t>
  </si>
  <si>
    <t>29.26.05.0096</t>
  </si>
  <si>
    <t>29.26.05.0097</t>
  </si>
  <si>
    <t>29.26.05.0101</t>
  </si>
  <si>
    <t>29.26.05.0102</t>
  </si>
  <si>
    <t>29.26.05.0103</t>
  </si>
  <si>
    <t>29.26.05.0117</t>
  </si>
  <si>
    <t>29.26.05.0121</t>
  </si>
  <si>
    <t>29.26.05.0122</t>
  </si>
  <si>
    <t>29.26.05.0125</t>
  </si>
  <si>
    <t>29.26.05.0129</t>
  </si>
  <si>
    <t>29.26.05.0130</t>
  </si>
  <si>
    <t>29.26.05.0132</t>
  </si>
  <si>
    <t>29.26.05.0133</t>
  </si>
  <si>
    <t>29.26.05.0134</t>
  </si>
  <si>
    <t>29.26.05.0140</t>
  </si>
  <si>
    <t>gesamt 2926050</t>
  </si>
  <si>
    <t>29.26.05.1026</t>
  </si>
  <si>
    <t>29.26.05.1028</t>
  </si>
  <si>
    <t>29.26.05.1039</t>
  </si>
  <si>
    <t>29.26.05.1041</t>
  </si>
  <si>
    <t>29.26.05.1042</t>
  </si>
  <si>
    <t>29.26.05.1043</t>
  </si>
  <si>
    <t>29.26.05.1044</t>
  </si>
  <si>
    <t>29.26.05.1046</t>
  </si>
  <si>
    <t>29.26.05.1047</t>
  </si>
  <si>
    <t>29.26.05.1048</t>
  </si>
  <si>
    <t>29.26.05.1049</t>
  </si>
  <si>
    <t>29.26.05.1050</t>
  </si>
  <si>
    <t>29.26.05.1051</t>
  </si>
  <si>
    <t>29.26.05.1053</t>
  </si>
  <si>
    <t>29.26.05.1061</t>
  </si>
  <si>
    <t>29.26.05.1062</t>
  </si>
  <si>
    <t>29.26.05.1064</t>
  </si>
  <si>
    <t>29.26.05.1066</t>
  </si>
  <si>
    <t>29.26.05.1070</t>
  </si>
  <si>
    <t>29.26.05.2030</t>
  </si>
  <si>
    <t>gesamt 2926052</t>
  </si>
  <si>
    <t>gesamt 2926051</t>
  </si>
  <si>
    <t xml:space="preserve">292606 - Basisplatten, gewölbt </t>
  </si>
  <si>
    <t>29.26.06.0015</t>
  </si>
  <si>
    <t>29.26.06.0020</t>
  </si>
  <si>
    <t>29.26.06.0021</t>
  </si>
  <si>
    <t>29.26.06.0025</t>
  </si>
  <si>
    <t>29.26.06.0026</t>
  </si>
  <si>
    <t>29.26.06.0028</t>
  </si>
  <si>
    <t>29.26.06.0029</t>
  </si>
  <si>
    <t>29.26.06.0030</t>
  </si>
  <si>
    <t>29.26.06.0031</t>
  </si>
  <si>
    <t>29.26.06.0032</t>
  </si>
  <si>
    <t>29.26.06.0034</t>
  </si>
  <si>
    <t>29.26.06.0036</t>
  </si>
  <si>
    <t>29.26.06.0038</t>
  </si>
  <si>
    <t>29.26.06.0040</t>
  </si>
  <si>
    <t>29.26.06.0041</t>
  </si>
  <si>
    <t>29.26.06.0042</t>
  </si>
  <si>
    <t>29.26.06.0043</t>
  </si>
  <si>
    <t>29.26.06.0051</t>
  </si>
  <si>
    <t>29.26.06.0055</t>
  </si>
  <si>
    <t>29.26.06.0056</t>
  </si>
  <si>
    <t>29.26.06.0058</t>
  </si>
  <si>
    <t>29.26.06.0061</t>
  </si>
  <si>
    <t>29.26.06.0062</t>
  </si>
  <si>
    <t>29.26.06.0063</t>
  </si>
  <si>
    <t>29.26.06.0064</t>
  </si>
  <si>
    <t>29.26.06.0065</t>
  </si>
  <si>
    <t>29.26.06.0067</t>
  </si>
  <si>
    <t>29.26.06.0069</t>
  </si>
  <si>
    <t>29.26.06.0072</t>
  </si>
  <si>
    <t>Produktbeschreibung</t>
  </si>
  <si>
    <t>gesamt 2926060</t>
  </si>
  <si>
    <t>29.26.06.1004</t>
  </si>
  <si>
    <t>29.26.06.1009</t>
  </si>
  <si>
    <t>29.26.06.1010</t>
  </si>
  <si>
    <t>29.26.06.1011</t>
  </si>
  <si>
    <t>29.26.06.1012</t>
  </si>
  <si>
    <t>29.26.06.1013</t>
  </si>
  <si>
    <t>29.26.06.1014</t>
  </si>
  <si>
    <t>29.26.06.1015</t>
  </si>
  <si>
    <t>29.26.06.1017</t>
  </si>
  <si>
    <t>29.26.06.1022</t>
  </si>
  <si>
    <t>29.26.06.1024</t>
  </si>
  <si>
    <t>29.26.06.1026</t>
  </si>
  <si>
    <t>29.26.06.1027</t>
  </si>
  <si>
    <t>29.26.06.1028</t>
  </si>
  <si>
    <t>gesamt 2926061</t>
  </si>
  <si>
    <t xml:space="preserve">292607 - Hautschutzplatten / -rollen </t>
  </si>
  <si>
    <t>29.26.07.0029</t>
  </si>
  <si>
    <t>29.26.07.0030</t>
  </si>
  <si>
    <t>29.26.07.0031</t>
  </si>
  <si>
    <t>29.26.07.0045</t>
  </si>
  <si>
    <t>gesamt 2926070</t>
  </si>
  <si>
    <t>29.26.07.1018</t>
  </si>
  <si>
    <t>29.26.07.1023</t>
  </si>
  <si>
    <t>29.26.07.1024</t>
  </si>
  <si>
    <t>gesamt 2926071</t>
  </si>
  <si>
    <t>29.26.08.0021</t>
  </si>
  <si>
    <t>29.26.08.0023</t>
  </si>
  <si>
    <t>29.26.08.0029</t>
  </si>
  <si>
    <t>29.26.08.0036</t>
  </si>
  <si>
    <t>29.26.08.2014</t>
  </si>
  <si>
    <t>29.26.08.2015</t>
  </si>
  <si>
    <t>29.26.08.2022</t>
  </si>
  <si>
    <t>29.26.08.2024</t>
  </si>
  <si>
    <t>29.26.08.2027</t>
  </si>
  <si>
    <t>29.26.08.2028</t>
  </si>
  <si>
    <t>29.26.08.2030</t>
  </si>
  <si>
    <t xml:space="preserve">292608 - Irrigatoren </t>
  </si>
  <si>
    <t>gesamt 2926080</t>
  </si>
  <si>
    <t>gesamt 2926082</t>
  </si>
  <si>
    <t>29.26.10.0001</t>
  </si>
  <si>
    <t>29.26.10.0003</t>
  </si>
  <si>
    <t>29.26.10.0010</t>
  </si>
  <si>
    <t>29.26.10.0011</t>
  </si>
  <si>
    <t>29.26.10.0012</t>
  </si>
  <si>
    <t>29.26.10.0016</t>
  </si>
  <si>
    <t>29.26.10.0019</t>
  </si>
  <si>
    <t>29.26.10.0020</t>
  </si>
  <si>
    <t>29.26.10.0021</t>
  </si>
  <si>
    <t>29.26.10.0023</t>
  </si>
  <si>
    <t>29.26.10.0026</t>
  </si>
  <si>
    <t>29.26.10.0027</t>
  </si>
  <si>
    <t>gesamt 2926100</t>
  </si>
  <si>
    <t>ConSecura geschlossener Beutel, Art.-Nrn. 0568427, 0568462, 0568485, 0568516, 0568367, 0568373, 0568404</t>
  </si>
  <si>
    <t>2926010055</t>
  </si>
  <si>
    <t>Assura Urostomiebeutel maxi, Art.-Nr. 1754/1755</t>
  </si>
  <si>
    <t>Assura Urostomiebeutel midi/maxi Art.-Nr. 1751/1752/1757/1758/1759</t>
  </si>
  <si>
    <t>Tandem Urostomiebeutel Nr. 3902-3907</t>
  </si>
  <si>
    <t>Dansac Duo Soft Urostomiebeutel mit Rastring, Nr. 401-30 - 402-55</t>
  </si>
  <si>
    <t>Combihesive Natura Urostomiebeutel mit Hahn, Nr. 967945 - 967954</t>
  </si>
  <si>
    <t>Combihesive Natura Urostomiebeutel m. Hahn/klein, Nr. 967956 - 967959</t>
  </si>
  <si>
    <t>Combihesive Natura Urostomieb. Standard/Klein, Nr. 967940-967943/967925-967929</t>
  </si>
  <si>
    <t>Conform 2 Urostomiebeutel, Art.-Nrn. 23730 - 25830</t>
  </si>
  <si>
    <t>STOMOCUR clic Urostomiebeutel, Art.-Nrn. UD 3838 C, UD 4545 C, UD 5757 C</t>
  </si>
  <si>
    <t>Assura Uro Mehrkammerbeutel, Art.-Nrn. 14214 - 14219, 14224 - 14229</t>
  </si>
  <si>
    <t>Dansac Nova 2 Urostomie, Art.-Nrn. 1217-36 - 1218-55</t>
  </si>
  <si>
    <t>Conform 2 Urostomiebeutel, Art-Nr. 27830</t>
  </si>
  <si>
    <t>SenSura Click Urostomiebeutel, Art.-Nrn. 11841 - 11856</t>
  </si>
  <si>
    <t>SenSura Flex Urostomiebeutel, Art.-Nrn. 11821, 11822, 11824, 11825, 11827, 11828</t>
  </si>
  <si>
    <t>Stomocur uro, Art.-Nrn. UR 2315 C bis UR 2345 C</t>
  </si>
  <si>
    <t>Assura Urostomiebeutel Uro maxi, Art.-Nrn. 5580, 5585</t>
  </si>
  <si>
    <t>Urostomiebeutel, Art.-Nrn. 1400, 1401</t>
  </si>
  <si>
    <t>COMPACT Urostomiebeutel, Art.-Nrn. 1440 - 1449</t>
  </si>
  <si>
    <t>Stomocur uro, Art.-Nrn. UR 2415 C - UR 2445 C</t>
  </si>
  <si>
    <t>Moderma flex Urostomiebeutel, Art.-Nrn. 29100, 29500</t>
  </si>
  <si>
    <t>Moderma flex Urostomiebeutel, Art.-Nrn. 29120, 29125, 29130, 29135, 29140</t>
  </si>
  <si>
    <t>Esteem Urostomiebeutel mit Knickverschluss</t>
  </si>
  <si>
    <t>Assura Uro Mehrkammerbeutel, Art.-Nrn. 14211, 14212, 14221, 14222</t>
  </si>
  <si>
    <t>SenSura Urostomiebeutel, Art.-Nrn. 11801, 11802, 11803, 11804</t>
  </si>
  <si>
    <t>Moderma Flex Urostomiebeutel plus Haftrand, Art.-Nrn. 29000 - 29440</t>
  </si>
  <si>
    <t>SenSura Mio Uro Mehrkammerbeutel, 1-teilig. Art.-Nrn. 10581 - 10586</t>
  </si>
  <si>
    <t xml:space="preserve">Coloplast A/S </t>
  </si>
  <si>
    <t>COMPACT Urostomiebeutel mit konvexer Hautschutzplatte, Art.-Nrn. 1450 - 14510</t>
  </si>
  <si>
    <t>ASSURA konvex einteilig URO, Art.-Nrn. 12991 - 12996</t>
  </si>
  <si>
    <t>Moderma Flex Urostomiebeutel konvex, maxi, Art.-Nrn. 29200 - 29335</t>
  </si>
  <si>
    <t>Dansac Nova 1 Urostomie, Art.-Nrn. 891-12 bis 891-30 und 892-12 bis 892-30</t>
  </si>
  <si>
    <t>Assura Uro Mehrkammerbeutel konvex light, Art.-Nrn. 14712, 14713, 14716, 14717</t>
  </si>
  <si>
    <t>Nova 1 Urostomie Convex, Art.-Nrn. 89424, 89437, 89446, 89420, 89425, 89430</t>
  </si>
  <si>
    <t>Softima Uro Silk konvex, Art.-Nrn. 43915 - 43923</t>
  </si>
  <si>
    <t>SenSura Urostomiebeutel konvex light, Art.-Nrn. 11811, 11812, 11814, 11815</t>
  </si>
  <si>
    <t>Moderma Flex Urostomiebeutel konvex plus Haftrand, Art.-Nrn. 29600 - 29740</t>
  </si>
  <si>
    <t>STOMOCUR uro weich konvex mit window, Art.-Nr. URK 10 CW V3</t>
  </si>
  <si>
    <t>Stomadress Stomakappe, Art.-Nr. 964705</t>
  </si>
  <si>
    <t>Assura Stomakappe Nr. 2804, 2805</t>
  </si>
  <si>
    <t>Stomakappe Nr. 2501</t>
  </si>
  <si>
    <t>Stomocur cap, Art.-Nrn. CC 3020 S, CC 3025 S, CC 3030 S, CC 3035 S, CC 3040 S</t>
  </si>
  <si>
    <t>COMPACT Stomakappe, Art.-Nrn. 3192, 3193, 3194</t>
  </si>
  <si>
    <t>Stomocur cap mini, Art.-Nr. CCM 3620 S</t>
  </si>
  <si>
    <t>Biotrol Petite Stomakappe, Art.-Nr. 25015</t>
  </si>
  <si>
    <t>Dansac Nova Mini Cap, Art.-Nrn. 829-20 - 829-50</t>
  </si>
  <si>
    <t>Stomakappe, Art.-Nrn. 3184, 3186</t>
  </si>
  <si>
    <t>Stomadress Plus Minibeutel, Art.-Nrn. 964731, 964732, 964733, 964734, 964735</t>
  </si>
  <si>
    <t>Hollister Minibeutel, Art.-Nrn. 3142 - 3149</t>
  </si>
  <si>
    <t>Stomocur protect mini, Art.-Nr. CM 3610 S / Art.-Nr. CM 3610 C</t>
  </si>
  <si>
    <t>Dansac Nova Medi Kolostomiebeutel, Art.-Nr. 803-2 bis 803-4</t>
  </si>
  <si>
    <t>Combihesive Natura geschl. Mini-/Midibeutel, Art.-Nrn. 1459350 - 4000416</t>
  </si>
  <si>
    <t>Conform 2 Ausstreifbeutel Mini mit Lock'n Roll Verschluss</t>
  </si>
  <si>
    <t>Nova 2 Fold Up Medi Ausstreifbeutel, Art.-Nrn. 1219-36 - 1220-55</t>
  </si>
  <si>
    <t>SenSura Kolostomiebeutel mini, Art.-Nrn. 15410, 15420</t>
  </si>
  <si>
    <t>SenSura Ileostomiebeutel mit Hyde-away-Auslass mini, Art.-Nrn. 15510, 15520</t>
  </si>
  <si>
    <t>Conform 2 Kolostomiebeutel, mini, Art.-Nrn. 24410, 25410, 27410</t>
  </si>
  <si>
    <t>Pouchkins Ausstreifbeutel für Kinder, plan, Art.-Nr. 3795</t>
  </si>
  <si>
    <t>SenSura Click Ausstreifbeutel, mini, Art.-Nrn. 10351, 10352, 10371</t>
  </si>
  <si>
    <t>Dansac NovaLife 1 Mini, geschlossener Beutel, hautfarben, Art.-Nrn. 903-10, -25, -30, -35</t>
  </si>
  <si>
    <t>Dansac NovaLife 2 Mini, geschlossener Beutel, hautfarben, Art.-Nrn. 1303-36, -43, -55</t>
  </si>
  <si>
    <t>SenSura Mio, 1-teilig geschlossen, Art.-Nr. 10812</t>
  </si>
  <si>
    <t>Dansac NovaLife 1 Mini, Ausstreifbeutel, Art.-Nrn. 925-10 (hautfarben), 926-10 (transparent)</t>
  </si>
  <si>
    <t>Softima® Mini, Art.-Nrn. 43212DE, 43220DE, 43225DE, 43230DE, 43235DE</t>
  </si>
  <si>
    <t>SenSura Mio Flex geschlossen, 2-teilig, Art.-Nr. 12211</t>
  </si>
  <si>
    <t>SenSura Mio geschlossener Beutel, 1-teilig, Art.-Nr. 10870</t>
  </si>
  <si>
    <t>ASSURA Basisplatten, Art.-Nrn. 2884, 2885, 2886</t>
  </si>
  <si>
    <t>Dansac-Duo Soft, Basisplatte für Urostomiebeutel, Art.-Nrn. 430-10 bis 455-40</t>
  </si>
  <si>
    <t>Assura Basisplatte für Kinderversorgung, Art.-Nr. 2180</t>
  </si>
  <si>
    <t>Assura Basisplatte, Art.-Nrn. 2894, 2895, 2896</t>
  </si>
  <si>
    <t>Stomocur Soft Basisplatte, Art.-Nrn. CH 3320 - CH 3340</t>
  </si>
  <si>
    <t>Dansac-Duo Soft, Basisplatte, Art.-Nrn. 53615 - 55540</t>
  </si>
  <si>
    <t>Combihesive Natura Basisplatten, Art.-Nrn. 967721, 967722, 967723</t>
  </si>
  <si>
    <t>TANDEM Basisplatte Nr. 3762, 3763, 3767</t>
  </si>
  <si>
    <t>ASSURA Basisplatten, vorgestanzt, Nr. 12840 - 12848</t>
  </si>
  <si>
    <t>STOMOCUR clic Basisplatte, Art.-Nrn. CD 4520 - CD 4550</t>
  </si>
  <si>
    <t>Conform 2 Basisplatte, Art.-Nrn. Nrn. 24100, 24130, 24135, 24140, 24200</t>
  </si>
  <si>
    <t>Conform 2 Basisplatte, Art.-Nrn. 25145, 25150, 25100, 25200</t>
  </si>
  <si>
    <t>Dansac Nova 2 Hautschutzplatte Nrn. 1136-15 - 1155-40</t>
  </si>
  <si>
    <t>Assura Basisplatte Extra Nrn. 2831, 2832, 2833</t>
  </si>
  <si>
    <t>STOMOCUR clic Basisplatte, Art.-Nrn. CD 7020 - CD 7065</t>
  </si>
  <si>
    <t>Conform 2 Basisplatte für Urostomie, Art.-Nrn. 33120 - 35200</t>
  </si>
  <si>
    <t>STOMOCUR clic Basisplatte uro, Art.-Nrn. UD 3815 - UD 5750</t>
  </si>
  <si>
    <t>Esteem Synergy Stomahesive Flexible Hautschutzplatte, Art.-Nr. 405456</t>
  </si>
  <si>
    <t>Combihesive Natura Haftgelatine-Basis Art.-Nrn. 967865, 967866, 967867, 967868</t>
  </si>
  <si>
    <t>STOMOCUR Floating Flange</t>
  </si>
  <si>
    <t>Esteem Synergy Stomahesive Hautschutzplatte, Art-Nr. 405467</t>
  </si>
  <si>
    <t>Assura Basisplatte Extra Art.-Nrn. 14250-14252, 14254-14258</t>
  </si>
  <si>
    <t>Combihesive Natura Stomahesive-Basis, Art.-Nrn. 410294/410295</t>
  </si>
  <si>
    <t>Easiflex Basisplatten Assura, Art.-Nrn. 14301/14302, 14381 - 14389</t>
  </si>
  <si>
    <t>Easiflex Basisplatten Extra, Art.-Nrn. 14304/14305, 14391 - 14399</t>
  </si>
  <si>
    <t>Almarys Twin+ Trägerplatte, plan, Art.-Nrn. 36240, 36250</t>
  </si>
  <si>
    <t>B. Braun Melsungen AGb</t>
  </si>
  <si>
    <t>Softima Key Trägerplatten, Art.-Nrn. 63040, 63050, 63060</t>
  </si>
  <si>
    <t>Conform 2 Basisplatten plus, Haftrand, plan, Art.-Nrn. 34500 - 35540</t>
  </si>
  <si>
    <t>Conform 2 FlexWear Basisplatten, plan, Art.-Nrn. 33200, 34200, 34225, 34230, 35235, 35240</t>
  </si>
  <si>
    <t>SenSura Click Basisplatte, Art.-Nrn. 10001 bis 10032</t>
  </si>
  <si>
    <t>ConSecura Basis mit flexibler Klebefläche, Art.-Nrn. 0426638, 0426644</t>
  </si>
  <si>
    <t>SenSura Flex Basisplatte, Art.-Nrn. 10101, 10102, 10111 - 10118</t>
  </si>
  <si>
    <t>SenSura Click Xpro Basisplatte mit Gürtelbefestigung, Art.-Nrn. 10015 - 10036</t>
  </si>
  <si>
    <t>SenSura Flex Xpro Basisplatte, Art.-Nrn. 10104, 10105</t>
  </si>
  <si>
    <t>Dansac NovaLife 2 plane Basisplatte, Rastring 36, Art.-Nrn. 1736-10, 1736-20, 1736-25</t>
  </si>
  <si>
    <t>Dansac NovaLife 2 plane Basisplatte, Rastring 43 und 55, Art.-Nrn. 1743-10, 1743-25, 1743-30, 1755-10, 1755-35, 1755-40</t>
  </si>
  <si>
    <t>Esteem synergy® flache, modellierbare Basis mit hydrokolloidem Haftrand, Art.-Nr. 411657, 411658</t>
  </si>
  <si>
    <t>Conform 2 Flextend Basisplatte mit und ohne Haftrand, plan, Art.-Nrn. 34800 bis 35944</t>
  </si>
  <si>
    <t>Combihesive Natura Basisplatten, Art.-Nrn. 967724, 967725</t>
  </si>
  <si>
    <t>TANDEM Basisplatte, Art.-Nrn. 3702, 3703, 3704, 3707</t>
  </si>
  <si>
    <t>Conform 2 Basisplatte 271/272, Art.-Nrn. 27100, 27145, 27200, 27240, 27245</t>
  </si>
  <si>
    <t>Dansac Nova 2 Hautschutzplatte, Art.-Nrn. 1170-15, 1170-40, 1170-50</t>
  </si>
  <si>
    <t>Esteem Synergy Stomahesive Flexible Hautschutzplatte, Art.-Nr. 405457</t>
  </si>
  <si>
    <t>Esteem Synergy Stomahesive Flexible Hautschutzplatte, Art.-Nr. 405458</t>
  </si>
  <si>
    <t>Combihesive Natura Haftgelatine-Basis, Art.-Nrn. 967869</t>
  </si>
  <si>
    <t>Combihesive Natura Stomahesive-Basis Art.-Nrn. 410296/410297</t>
  </si>
  <si>
    <t>Easiflex Basisplatten Assura Art.-Nrn. 14303</t>
  </si>
  <si>
    <t>Easiflex Basisplatten Extra Art.-Nrn. 14306</t>
  </si>
  <si>
    <t>Combihesive Natura Basisplatte mit quadratischer, flexibler Klebefläche, Art.-Nrn. 1685589, 1685595</t>
  </si>
  <si>
    <t>Esteem synergy Basisplatten mit hydrokolloidem Haftrand, Art.Nrn. 0015042, 0015059</t>
  </si>
  <si>
    <t>Easiflex Basisplatten Assura, Haftzone 90 mm, Art.-Nrn. 14309</t>
  </si>
  <si>
    <t>Conform 2 Basisplatten plus, Haftrand, plan, Art.-Nrn. 37500</t>
  </si>
  <si>
    <t>Combihesive Natura modellierbare Basisplatte, Art.-Nrn. 2288962 - 2290019</t>
  </si>
  <si>
    <t>ConSecura Basis mit flexibler Klebefläche, Art.-Nrn. 0426710, 0426727</t>
  </si>
  <si>
    <t>SenSura Flex Basisplatte, Art.-Nr. 10103</t>
  </si>
  <si>
    <t>SenSura Click Basisplatte, Art.-Nrn. 10004, 10041</t>
  </si>
  <si>
    <t>Dansac NovaLife 2 plane Basisplatte, Rastring 70; Art.-Nrn. 1770-10, 1770-45, 1770-50</t>
  </si>
  <si>
    <t>SenSura Flex Basisplatte, Art.-Nr. 10108</t>
  </si>
  <si>
    <t>Assura convexe Basisplatten, Art.-Nrn. 12701 - 12709, 12716 - 12719</t>
  </si>
  <si>
    <t>TANDEM Basisplatte, Art.-Nrn. 3730, 3731, 3732, 3733, 3734</t>
  </si>
  <si>
    <t>Dansac Duo Soft Convex-Haftplatte, Art.-Nrn. 736-15 - 743-30</t>
  </si>
  <si>
    <t>Conform 2 Basisplatte konvex, Art.-Nrn. 25300 bis 25332</t>
  </si>
  <si>
    <t>Conform 2 Basisplatte konvex, Art.-Nrn. 24300 bis 24325</t>
  </si>
  <si>
    <t>STOMOCUR Basisplatte konvex, Art.-Nrn. CDK 4515 - CDK 4535</t>
  </si>
  <si>
    <t>Assura Basisplatte Extra konvex, Nrn. 14243, 14246, 14249</t>
  </si>
  <si>
    <t>Assura Basisplatte convex light, Art.-Nrn. 14261, 14262, 14263, 14271 - 14278</t>
  </si>
  <si>
    <t>Combihesive Natura Basis Convex, Art.-Nrn. 965261 - 965274</t>
  </si>
  <si>
    <t>Dansac Nova 2 Standard Convex, Art.-Nrn. 1536-15 - 1543-30</t>
  </si>
  <si>
    <t>Dansac Nova 2 Soft Convex, 5 mm, Art.-Nrn. 1443-18, 1443-21, 1443-25, 1443-28</t>
  </si>
  <si>
    <t>Dansac Nova 2 Soft Convex, 3 mm, Art.-Nrn. 1343-15 / 1343-25</t>
  </si>
  <si>
    <t>Assura Basisplatte Extra konvex, Art.-Nrn. 14232 - 14239</t>
  </si>
  <si>
    <t>Combihesive Natura konvexe Basisplatte, Art.-Nrn. 1685282 - 1685388</t>
  </si>
  <si>
    <t>Assura Basisplatte Extra konvex light, Art.-Nrn. 14281 - 14283, 14291 - 14298</t>
  </si>
  <si>
    <t>Almarys Twin+ Trägerplatte, konvex, Art.-Nrn. 36342, 36343, 36351, 36352, 36353, 36355</t>
  </si>
  <si>
    <t>Conform 2 Basisplatten plus, Haftrand, konvex, Art.-Nrn. 34600, 34622, 34625, 35600, 35629, 35632</t>
  </si>
  <si>
    <t>Conform 2 FlexWear Basiplatten plus Haftrand, konvex, Art.-Nr. 34620</t>
  </si>
  <si>
    <t>SenSura Click Basisplatte, konvex light, Art.-Nrn. 11011, 11012, 11021 - 11024, 11031, 11032</t>
  </si>
  <si>
    <t>SenSura Flex Basisplatte konvex light, Art.-Nrn. 11301 - 11303, 11312 - 11318</t>
  </si>
  <si>
    <t>SenSura Click Xpro Basisplatte, konvex light, mit Gürtelbefestigung, Art.-Nrn. 11015 - 11036</t>
  </si>
  <si>
    <t>STOMOCUR clic floating flange Basisplatte, konvex, Art.-Nr. CFK 4515V3</t>
  </si>
  <si>
    <t>STOMOCUR clic floating flange Basisplatte, konvex, Art.-Nr. CFK</t>
  </si>
  <si>
    <t>STOMOCUR clic floating flange Basisplatte, konvex, Art.-Nr. CFK 5715</t>
  </si>
  <si>
    <t>STOMOCUR clic floating flange Basisplatte, konvex, Art.-Nr. CFK 5715V2</t>
  </si>
  <si>
    <t>Dansac NovaLife 2 Convex, Art.-Nrn. 1943-10, 1943-25, 1943-30</t>
  </si>
  <si>
    <t>X CFK 4515 V2 STOMOCUR, Art.-Nr. X CFK 4515 V2</t>
  </si>
  <si>
    <t>STOMOCUR clic floating flange Basisplatte, Art.-Nr. X CFK 5715</t>
  </si>
  <si>
    <t>Conform 2 Flextend Basisplatte mit und ohne Haftrand, konvex, Art.-Nrn. 34000 bis 35438</t>
  </si>
  <si>
    <t>TANDEM Basisplatte, Art.-Nrn. 3739, 37310, 37311</t>
  </si>
  <si>
    <t>TANDEM Basisplatte, Art.-Nrn. 3735, 3736, 3737, 3738</t>
  </si>
  <si>
    <t>Conform 2 Basisplatte konvex, Art.-Nr. 27300</t>
  </si>
  <si>
    <t>Dansac Nova 2 Standard Convex, Art.-Nrn.1555-15, 1555-35, 1555-40</t>
  </si>
  <si>
    <t>Dansac Nova 2 Soft Convex, 5 mm, Art.-Nrn. 1455-32, 1455-35, 1455-38</t>
  </si>
  <si>
    <t>Dansac Nova 2 Soft Convex, 3 mm, Art.-Nrn. 1355-15, 1355-32, 1355-35</t>
  </si>
  <si>
    <t>Esteem synergy Mouldable Durahesive Convex Skin Barriers, Art.-Nrn. 405456, 405457, 405458</t>
  </si>
  <si>
    <t>Combihesive Natura modellierbare konvexe Basiplatte, Art.-Nrn. 2164094, 2164102, 2164119</t>
  </si>
  <si>
    <t>Conform 2 Basisplatten plus, Haftrand, konvex, Art.-Nr. 37600</t>
  </si>
  <si>
    <t>SenSura Click Basisplatte, konvex, light, Art.-Nr. 11041</t>
  </si>
  <si>
    <t>SenSura Flex Xpro Basisplatte, konvex light, Art.-Nr. 11308</t>
  </si>
  <si>
    <t>Dansac NovaLife 2 Convex, Art.-Nrn. 1955-10, 1955-35, 1955-40</t>
  </si>
  <si>
    <t>Dansac NovaLife 2 Convex, gew. Basisplatte mit integr. Einlagering, Art.-Nrn. 1970-10, 1970-40, 1970-45</t>
  </si>
  <si>
    <t>Conform 2 Flextend Basisplatte mit und ohne Haftrand, konvex, Art.-Nrn. 37000, 37400</t>
  </si>
  <si>
    <t>Brava Hautschutzplatten, Art.-Nr. 3210</t>
  </si>
  <si>
    <t>Stomahesive Hautschutzplatte, Art.-Nr. 964641</t>
  </si>
  <si>
    <t>Hollister-Hautschutzplatte, Art.-Nr. 7700</t>
  </si>
  <si>
    <t>STOMOCUR Hautschutzplatte, Art.-Nr. CT 101006</t>
  </si>
  <si>
    <t>Brava Hautschutzplatten, Art.-Nr. 3215</t>
  </si>
  <si>
    <t>Stomocur Hautschutzplatte elliptisch Nr. CH 4420</t>
  </si>
  <si>
    <t>STOMOCUR Hautschutzplatte, Art.-Nr. CT 151506</t>
  </si>
  <si>
    <t>Iryflex-Irrigator Art.-Nr. 25065</t>
  </si>
  <si>
    <t>Irrigations-Set Nr. 30-90047-2620</t>
  </si>
  <si>
    <t>VISI-FLOW-Irrigator, Art.-Nr. 967991</t>
  </si>
  <si>
    <t>Assura Irrigations-Set, Art.-Nr. 12830</t>
  </si>
  <si>
    <t>Hollister Irrigations-Ausstreifbeutel, Art.-Nr. 7724/7728</t>
  </si>
  <si>
    <t>Schlauchbeutel Art.-Nr. 25061</t>
  </si>
  <si>
    <t>Pro Aktiv Combifix-Schlauchbeutel, Art.-Nrn. 976954/4, 976956/0</t>
  </si>
  <si>
    <t>Stomadress Irrigationsbeutel, Art.-Nr. 964855</t>
  </si>
  <si>
    <t>Dipl. - Ing. H. Schaefers Medizintechnik GbR</t>
  </si>
  <si>
    <t>DANSAC Irri-Drain Irrigationsschlauchbeutel mit Hautschutz, Art.-Nr. 950-25</t>
  </si>
  <si>
    <t>DANSAC Irri-Drain Irrigationsschlauchbeutel mit Rastring, Art.-Nr. 950-20</t>
  </si>
  <si>
    <t>Assura Entleerungsschlauch, Art.-Nrn. 12834, 12835, 12836</t>
  </si>
  <si>
    <t>292610 - Pflegemittel</t>
  </si>
  <si>
    <t>Hautschutzpaste, Art.-Nr. 964561</t>
  </si>
  <si>
    <t>Karayapaste Nr. 7910</t>
  </si>
  <si>
    <t>Soft-Paste Nr. 30-77550-0000</t>
  </si>
  <si>
    <t>Stomahesive Adhäsivpaste Nr. 645331</t>
  </si>
  <si>
    <t>Paste Nr. 2650</t>
  </si>
  <si>
    <t>Adapt Paste, Art.-Nr. 79301</t>
  </si>
  <si>
    <t>Brava Modellierstreifen, Art.-Nr. 2655</t>
  </si>
  <si>
    <t>STOMOCUR Hautschutzpaste Art.-Nrn. CP 2050 / CP 2030</t>
  </si>
  <si>
    <t>Adapt Hautschutzpaste, Art.-Nr. 79300</t>
  </si>
  <si>
    <t>Eakin Cohesive modellierbarer Hautschutz, Art.-Nrn. PZN 3430729, PZN 3430735</t>
  </si>
  <si>
    <t>Brava Paste, Art.-Nr. 12050,12051</t>
  </si>
  <si>
    <t>Eakin Cohesive Hautschutzpaste 60g, Art.-Nr. 839010</t>
  </si>
  <si>
    <t>29.26.10.1000</t>
  </si>
  <si>
    <t>29.26.10.1005</t>
  </si>
  <si>
    <t>29.26.10.1006</t>
  </si>
  <si>
    <t>Adhäsive-Pulver Nr. 960723</t>
  </si>
  <si>
    <t>Adapt Hautschutzpuder, Art.-Nr. 7906</t>
  </si>
  <si>
    <t>Brava Hydrokolloid-Puder, Art.-Nr. 1907</t>
  </si>
  <si>
    <t>29.26.10.2000</t>
  </si>
  <si>
    <t>29.26.10.2001</t>
  </si>
  <si>
    <t>29.26.10.2005</t>
  </si>
  <si>
    <t>29.26.10.2009</t>
  </si>
  <si>
    <t>29.26.10.2011</t>
  </si>
  <si>
    <t>29.26.10.2013</t>
  </si>
  <si>
    <t>29.26.10.2014</t>
  </si>
  <si>
    <t>29.26.10.2016</t>
  </si>
  <si>
    <t>29.26.10.2017</t>
  </si>
  <si>
    <t>29.26.10.2019</t>
  </si>
  <si>
    <t>29.26.10.2020</t>
  </si>
  <si>
    <t>Hautschutztücher Nr. 976880/7</t>
  </si>
  <si>
    <t>Comfeel Reinigungslotion Nr. 4715</t>
  </si>
  <si>
    <t>Skin Lotion-Tücher Nr. 71000</t>
  </si>
  <si>
    <t>Simcare Derma-gard Hautschutztücher, Art.-Nrn. P37-OPO-00, P37-OMO-00</t>
  </si>
  <si>
    <t>InCare Hautschutz- und Pflegetuch, Art.-Nr. 9837</t>
  </si>
  <si>
    <t>Cavilon Hautschutzlotion, Art.-Nrn. 3343 P, 3343 und 3345</t>
  </si>
  <si>
    <t>3M Deutschland GmbH</t>
  </si>
  <si>
    <t>Cavilon Spray, Art.-Nr. 3346</t>
  </si>
  <si>
    <t>Silesse™ reizfreier Hautschutzfilm - Tücher, Art.-Nr. 420789</t>
  </si>
  <si>
    <t>Silesse™ reizfreier Hautschutzfilm - Spray, Art.-Nr. 420790</t>
  </si>
  <si>
    <t>Cutimed Protect Applikator - Hautschutzfilm, Art.-Nrn. 7265400, 7265401, 7265402, 7265403</t>
  </si>
  <si>
    <t>Cutimed Protect Spray - Hautschutzfilm, Art.-Nrn. 7265300 und 7265301</t>
  </si>
  <si>
    <t>gesamt 2926101</t>
  </si>
  <si>
    <t>gesamt 2926102</t>
  </si>
  <si>
    <t>29.26.10.3002</t>
  </si>
  <si>
    <t>29.26.10.3005</t>
  </si>
  <si>
    <t>29.26.10.3007</t>
  </si>
  <si>
    <t>29.26.10.3009</t>
  </si>
  <si>
    <t>29.26.10.3013</t>
  </si>
  <si>
    <t>29.26.10.3014</t>
  </si>
  <si>
    <t>29.26.10.3017</t>
  </si>
  <si>
    <t>29.26.10.3019</t>
  </si>
  <si>
    <t>29.26.10.3020</t>
  </si>
  <si>
    <t>gesamt 2926103</t>
  </si>
  <si>
    <t>Comfeel Reinigungslotion, Art.-Nr. 4710</t>
  </si>
  <si>
    <t>Anus-Praetin</t>
  </si>
  <si>
    <t>Heinrich Caroli e.K.</t>
  </si>
  <si>
    <t>Skin Lotion Nr. 70000 / Nr. 75000</t>
  </si>
  <si>
    <t>Coloplast Aktiv Schutzcreme, Art.-Nr. 8M-102-01</t>
  </si>
  <si>
    <t>InCare Pflege- und Hautschutzcreme Nr. 7220</t>
  </si>
  <si>
    <t>InCare Reinigungslotion Nr. 7210</t>
  </si>
  <si>
    <t>Dansac Skin Creme, Art.-Nr. 085-00</t>
  </si>
  <si>
    <t>STOMOCUR safety Hautschutzpflegemittel, Art.-Nrn. S Safety 50, S Safety 100</t>
  </si>
  <si>
    <t>Comfeel-Schutzcreme, Art.-Nr. 4720</t>
  </si>
  <si>
    <t>29.26.10.4000</t>
  </si>
  <si>
    <t>29.26.10.4001</t>
  </si>
  <si>
    <t>29.26.10.4012</t>
  </si>
  <si>
    <t>29.26.10.4014</t>
  </si>
  <si>
    <t>29.26.10.4015</t>
  </si>
  <si>
    <t>29.26.10.4020</t>
  </si>
  <si>
    <t>29.26.10.4023</t>
  </si>
  <si>
    <t>29.26.10.4026</t>
  </si>
  <si>
    <t>gesamt 2926104</t>
  </si>
  <si>
    <t>Dermasol, Art- Nrn. 9105, 9110</t>
  </si>
  <si>
    <t>Pflasterentferner Nr. 7731</t>
  </si>
  <si>
    <t>ConvaCara Hautreinigungstuch Nr. 964781</t>
  </si>
  <si>
    <t>Niltac™ Pflasterentferner-Tücher, Art.-Nr. 420788</t>
  </si>
  <si>
    <t>Niltac™ Pflasterentferner-Spray, Art.-Nr. 420787</t>
  </si>
  <si>
    <t>Stomocur EmplaSectal Pflasterentferner, Spray</t>
  </si>
  <si>
    <t>Wipe Away Klebstoffentferner, Art.-Nr. WA1</t>
  </si>
  <si>
    <t>SALTS Healthcare Ltd.</t>
  </si>
  <si>
    <t>Eakin Release Pflasterentferner Spray, Art.-Nr. 839023</t>
  </si>
  <si>
    <t>29.26.10.5001</t>
  </si>
  <si>
    <t>Haftspray Nr. 7730</t>
  </si>
  <si>
    <t>gesamt 2926105</t>
  </si>
  <si>
    <t>292611 - Zubehör</t>
  </si>
  <si>
    <t>29.26.11.0001</t>
  </si>
  <si>
    <t>29.26.11.0005</t>
  </si>
  <si>
    <t>29.26.11.0019</t>
  </si>
  <si>
    <t>29.26.11.0020</t>
  </si>
  <si>
    <t>29.26.11.0021</t>
  </si>
  <si>
    <t>gesamt  2926110</t>
  </si>
  <si>
    <t>Adapt Gürtel, Art.-Nrn. 7299 und 7300</t>
  </si>
  <si>
    <t>Leibgürtel Art.-Nr. 30-09000-000</t>
  </si>
  <si>
    <t>Brava Gürtel (lang), Art.-Nrn. 0421, 0422, 0423, 0424</t>
  </si>
  <si>
    <t>Gürtel Art.-Nr. 964686</t>
  </si>
  <si>
    <t>Almarys Twin Gürtel für Stomabeutel, Art.-Nr. 31780</t>
  </si>
  <si>
    <t>29.26.11.2000</t>
  </si>
  <si>
    <t>29.26.11.2009</t>
  </si>
  <si>
    <t>29.26.11.2011</t>
  </si>
  <si>
    <t>29.26.11.2012</t>
  </si>
  <si>
    <t>29.26.11.2013</t>
  </si>
  <si>
    <t>29.26.11.2022</t>
  </si>
  <si>
    <t>29.26.11.2026</t>
  </si>
  <si>
    <t>29.26.11.2030</t>
  </si>
  <si>
    <t>29.26.11.5004</t>
  </si>
  <si>
    <t>29.26.11.5006</t>
  </si>
  <si>
    <t>Hautschutzring Art.-Nr. 2310-2350</t>
  </si>
  <si>
    <t>Dansac GX-tra Hautschutzringe, Art.-Nrn. 725-20, 725-30, 725-40, 725-50</t>
  </si>
  <si>
    <t>STOMOCUR Hautschutzringe, Art.-Nrn. CT 6010 - CT 6035</t>
  </si>
  <si>
    <t>ADAPT Hautschutzringe, Art.-Nrn. 79520, 79530, 79540</t>
  </si>
  <si>
    <t>ADAPT Hautschutzringe, Art.-Nrn. 7855, 7806</t>
  </si>
  <si>
    <t>Brava Modellierbarer Hautschutzring, Art.-Nrn. 12030, 12042</t>
  </si>
  <si>
    <t>Dansac Seal - Hautschutzring, Art.-Nrn. 070-20, 070-30, 070-40, 070-50</t>
  </si>
  <si>
    <t>Stomahesive® Hautschutzringe, Art.-Nrn. 413503 - 413505</t>
  </si>
  <si>
    <t>Iryfix-Stomaverschlusskappe, Art.- Nr. 25014</t>
  </si>
  <si>
    <t>Assura Kolostomieverschluss, Art.-Nrn. 2141, 2142, 2143, 2144</t>
  </si>
  <si>
    <t>29.26.11.6068</t>
  </si>
  <si>
    <t>29.26.11.6074</t>
  </si>
  <si>
    <t>29.26.11.6075</t>
  </si>
  <si>
    <t>29.26.11.6077</t>
  </si>
  <si>
    <t>29.26.11.6081</t>
  </si>
  <si>
    <t>29.26.11.6082</t>
  </si>
  <si>
    <t>29.26.11.6087</t>
  </si>
  <si>
    <t>29.26.11.6088</t>
  </si>
  <si>
    <t>29.26.11.6096</t>
  </si>
  <si>
    <t>29.26.11.6097</t>
  </si>
  <si>
    <t>29.26.11.6098</t>
  </si>
  <si>
    <t>29.26.11.6099</t>
  </si>
  <si>
    <t>29.26.11.6103</t>
  </si>
  <si>
    <t>29.26.11.6105</t>
  </si>
  <si>
    <t>29.26.11.6112</t>
  </si>
  <si>
    <t>29.26.11.6115</t>
  </si>
  <si>
    <t>29.26.11.6124</t>
  </si>
  <si>
    <t>29.26.11.6127</t>
  </si>
  <si>
    <t>29.26.11.6998</t>
  </si>
  <si>
    <t>29.26.11.6999</t>
  </si>
  <si>
    <t>gesamt 2926116</t>
  </si>
  <si>
    <t>gesamt 2926115</t>
  </si>
  <si>
    <t>gesamt 2926112</t>
  </si>
  <si>
    <t>Draina S Mini, Art.-Nr. 28560</t>
  </si>
  <si>
    <t>Coloplast Assura Post-OP Stomabeutel Nr. 12800 / Nr. 12802</t>
  </si>
  <si>
    <t>Coloplast Drainage-Beutel (steril) mini Nr. 2210/midi Nr. 2215/maxi Nr. 2220</t>
  </si>
  <si>
    <t>Dansac Duo Soft Urostomie-Drainagebeutel Nr. 420-00</t>
  </si>
  <si>
    <t>Combihesive Natura Konvexen Einlageringe, Art.-Nrn. 967930 - 967937</t>
  </si>
  <si>
    <t>Assura Andruckplatte, Art.-Nr. 12820</t>
  </si>
  <si>
    <t>Assura Ileo Nacht-Drainage, Art.-Nrn. 2835, 2836, 2837</t>
  </si>
  <si>
    <t>Assura Ileo Tag-Drainage, Art.-Nrn. 2845, 2846, 2847</t>
  </si>
  <si>
    <t>Assura Uro Nachtbeutel, Art.-Nr. 2165</t>
  </si>
  <si>
    <t>Combihesive Natura Ausstreifbeutel (Drainagebeutel) extra groß, mit Filter</t>
  </si>
  <si>
    <t>Moderma Flex Post-OP-Beutel, Art.-Nrn. 21070/21110, 20070/20110</t>
  </si>
  <si>
    <t>Conform 2 Post-OP- und Drainage-Beutel, Art.-Nrn. 38255, 38270</t>
  </si>
  <si>
    <t>Dansac Nova 2 High Output Drainagebeutel, Art.-Nrn. 1207-55 bis 1208-70; 1207-43; 1208-43</t>
  </si>
  <si>
    <t>Pouchkins Drainagebeutel für Neugeborene, Art.-Nr. 3778</t>
  </si>
  <si>
    <t>Welland SUPLA Stoma- und Pouchabdeckung, Art.-Nrn. PLA075, PLA100</t>
  </si>
  <si>
    <t>Welland Medical Limited</t>
  </si>
  <si>
    <t>SenSura Ileo-Tagdrainage 1-teilig mit Sichtfenster, Art.-Nr. 19002, 19003, 19004</t>
  </si>
  <si>
    <t>Coloplast Bettbeutel, Art.-Nr. 14010</t>
  </si>
  <si>
    <t>SenSura Click Ileo-Tagdrainage mit Rastring, Art.-Nrn. 19040 - 19042, 19050 -19052</t>
  </si>
  <si>
    <t>Abrechnungsposition f. Verbandmittel im Rahmen d. postoperativen Stomaversorgung</t>
  </si>
  <si>
    <t>NN</t>
  </si>
  <si>
    <t>Sonstige Ausstattungsdetails für die Stomaversorgung</t>
  </si>
  <si>
    <t>2926013032</t>
  </si>
  <si>
    <t>1525061014</t>
  </si>
  <si>
    <t>Urinbeutel, Art.-Nr. 74.5210.101 - Art.-Nr. 74.5220.101</t>
  </si>
  <si>
    <t>SARSTEDT AG &amp; Co. KG</t>
  </si>
  <si>
    <t>1525061034</t>
  </si>
  <si>
    <t>Conveen Basis Nachtbeutel, Art.-Nr. 21803</t>
  </si>
  <si>
    <t>1525063009</t>
  </si>
  <si>
    <t>Conveen Security Plus Bettbeutel, steril, Art.-Nr. 21356</t>
  </si>
  <si>
    <t>152507 - Urin-Auffangbeutel für geschlossene Systeme</t>
  </si>
  <si>
    <t>geschlossene Beutel</t>
  </si>
  <si>
    <t>Beutel für Basisplatte</t>
  </si>
  <si>
    <t>Beutel mit Klebefläche oder Kleberand</t>
  </si>
  <si>
    <t>Beutel mit Hautschutzring, auch mit Klebefläche oder Kleberand</t>
  </si>
  <si>
    <t>2926010</t>
  </si>
  <si>
    <t>2926011</t>
  </si>
  <si>
    <t>2926012</t>
  </si>
  <si>
    <t>2926013</t>
  </si>
  <si>
    <t>Dansac NovaLife 1 Midi Closed Soft Convex mit Sichtfenster; Art.-Nrn. 971-30, 971-34, 971-35</t>
  </si>
  <si>
    <t>2926020</t>
  </si>
  <si>
    <t>Ausstreifbeutel</t>
  </si>
  <si>
    <t>Beutel für Basisplatte zum Rasten</t>
  </si>
  <si>
    <t>2926022</t>
  </si>
  <si>
    <t>2926023</t>
  </si>
  <si>
    <t xml:space="preserve">Beutel mit gewölbtem Hautschutz, auch mit Klebefläche oder Kleberand </t>
  </si>
  <si>
    <t>Marlen Ultra einteilig Ausstreifbeutel K/LW, Art.-Nrn. 590812 - 590819</t>
  </si>
  <si>
    <t>Ausstreifbeutel mit konvexer Hautschutzplatte, Art.-Nrn. 3260 - 3269</t>
  </si>
  <si>
    <t>COMPACT Ausstreifbeutel 328 mit konvexer Hautschutzplatte</t>
  </si>
  <si>
    <t>Dansac InVent Convex S Ausstreifbeutel, Nrn. 343-20 - 343-46, 344-24 - 344-46</t>
  </si>
  <si>
    <t xml:space="preserve">Dansac GmbH </t>
  </si>
  <si>
    <t>Assura Comfort 1-teilig konvex mit Hide-away Auslass, Ausstreifbeutel</t>
  </si>
  <si>
    <t>Assura Comfort konvex light mit Hide-away Auslass, Art.-Nrn. 14404 - 14424</t>
  </si>
  <si>
    <t>Moderma Flex Ausstreifbeutel, konvex, maxi, Art.-Nrn. 26800, 26801, 26820, 26825, 26830, 26835, 26900, 26901, 26920, 26925, 26930, 26935</t>
  </si>
  <si>
    <t>Nova 1 Fold Up X 3 Ausstreifbeutel, Art.-Nrn. 861-15 - 862-15</t>
  </si>
  <si>
    <t>Nova 1 Fold Up Convex Ausstreifbeutel, Art.-Nrn. 841-24 - 842-46</t>
  </si>
  <si>
    <t>Nova 1 Fold Up Soft Convex Ausstreifbeutel, Art.-Nrn. 881-20 - 882-35</t>
  </si>
  <si>
    <t>Esteem InvisiClose Ausstreifbeutel konvex, Art.-Nrn. 3930923 - 3931087</t>
  </si>
  <si>
    <t>SenSura konvex light, Art.-Nrn. 15205 - 15509, 15536 - 15539</t>
  </si>
  <si>
    <t>Esteem® + Ausstreifbeutel mit InvisiClose®-Verschluss und Filter, konvex, standard, Art.-Nrn. 6460168 bis 6460292</t>
  </si>
  <si>
    <t>Welland Flair Active Curvex Ausstreifbeutel, Art.-Nrn. XPCDL513, XPCDL713</t>
  </si>
  <si>
    <t>Dansac NovaLife 1 Convex Midi, Ausstreifbeutel, Art.-Nrn. 941-46, 941-40, 941-45, 942-46, 942-40, 942-45</t>
  </si>
  <si>
    <t>Dansac NovaLife 1 Convex Midi, Ausstreifbeutel, Art.-Nrn. 941-37, 941-30, 941-35, 942-37, 942-30, 942-35</t>
  </si>
  <si>
    <t>Dansac NovaLife 1 Convex Maxi, Art.-Nrn. 941-59, 942-59</t>
  </si>
  <si>
    <t>STOMOCUR protect ileo "safe seal", Art.-Nr. VIFK 20 CW V3, V2, V1</t>
  </si>
  <si>
    <t>STOMOCUR protect ileo "safe seal" Alginat weich konvex mit Filter und window, Art.-Nr. VIKF 20 CWA V2</t>
  </si>
  <si>
    <t>STOMOCUR protect ileo "safe seal" Alginat weich konvex mit Filter und window, Art.-Nr. VIKF 20 CWA V1</t>
  </si>
  <si>
    <t>Dansac NovaLife 1 Maxi Open Soft Convex mit Sichtfenster, Art.-Nrn. 981-40, 981-45</t>
  </si>
  <si>
    <t>Dansac NovaLife 1 Maxi Open Soft Convex mit Sichtfenster, Art.-Nr. 981-54</t>
  </si>
  <si>
    <t>Dansac NovaLife 1 Midi Open Soft Convex mit Sichtfenster, Art.-Nrn. 981-34, 981-30, 981-35</t>
  </si>
  <si>
    <t>2926030</t>
  </si>
  <si>
    <t>Urostomiebeutel</t>
  </si>
  <si>
    <t xml:space="preserve">Beutel für Basisplatte </t>
  </si>
  <si>
    <t>2926031</t>
  </si>
  <si>
    <t>2926032</t>
  </si>
  <si>
    <t>2926033</t>
  </si>
  <si>
    <t>2926040</t>
  </si>
  <si>
    <t>Stomakappen/Minibeutel</t>
  </si>
  <si>
    <t>2926041</t>
  </si>
  <si>
    <t xml:space="preserve">Minibeutel </t>
  </si>
  <si>
    <t>Stomakappen</t>
  </si>
  <si>
    <t>2926050</t>
  </si>
  <si>
    <t>Basisplatten</t>
  </si>
  <si>
    <t>Basisplatten Größe 1</t>
  </si>
  <si>
    <t>2926051</t>
  </si>
  <si>
    <t>Basisplatten Größe 2</t>
  </si>
  <si>
    <t>2926052</t>
  </si>
  <si>
    <t>Basisplatten Größe 3</t>
  </si>
  <si>
    <t>2926060</t>
  </si>
  <si>
    <t>Basisplatten, gewölbt</t>
  </si>
  <si>
    <t>2926061</t>
  </si>
  <si>
    <t>2926070</t>
  </si>
  <si>
    <t>Hautschutzplatten Größe 1</t>
  </si>
  <si>
    <t>Hautschutzplatten/-rollen</t>
  </si>
  <si>
    <t>2926071</t>
  </si>
  <si>
    <t>Hautschutzplatten Größe 2</t>
  </si>
  <si>
    <t>2926080</t>
  </si>
  <si>
    <t>Irrigatoren</t>
  </si>
  <si>
    <t>Manuell betriebene Irrigatoren</t>
  </si>
  <si>
    <t>2926082</t>
  </si>
  <si>
    <t>Ersatzbeutel für Irrigatoren</t>
  </si>
  <si>
    <t>2926100</t>
  </si>
  <si>
    <t>Pflegemittel</t>
  </si>
  <si>
    <t>Hautschutzpasten/Ausgleichspasten</t>
  </si>
  <si>
    <t>2926101</t>
  </si>
  <si>
    <t>Hautschutzpulver/Puder</t>
  </si>
  <si>
    <t>2926102</t>
  </si>
  <si>
    <t>Hautschutztücher/Schwämme</t>
  </si>
  <si>
    <t>2926103</t>
  </si>
  <si>
    <t>Lotionen/Cremes</t>
  </si>
  <si>
    <t>2926104</t>
  </si>
  <si>
    <t>Pflasterentferner</t>
  </si>
  <si>
    <t>2926105</t>
  </si>
  <si>
    <t>Haftspray/Haftmittel</t>
  </si>
  <si>
    <t>2926110</t>
  </si>
  <si>
    <t>Zubehör</t>
  </si>
  <si>
    <t>Gürtel</t>
  </si>
  <si>
    <t>Hautschutzringe</t>
  </si>
  <si>
    <t>2926112</t>
  </si>
  <si>
    <t>2926115</t>
  </si>
  <si>
    <t>Stomaverschlüsse</t>
  </si>
  <si>
    <t>2926116</t>
  </si>
  <si>
    <t>Sonstige Stomaartikel</t>
  </si>
  <si>
    <t>CYSTOBAG TK 2000 Comfort REF 4802, CYSTOBAG KV 2000 REF 4805</t>
  </si>
  <si>
    <t>Anlage 03: "Übersicht vertragsgenständliche Hilfsmittel"</t>
  </si>
  <si>
    <t xml:space="preserve"> x = kann der Leistungserbringer liefern</t>
  </si>
  <si>
    <t xml:space="preserve"> o = kann der Leistungserbringer nicht liefern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</si>
</sst>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9" fontId="1" fillId="0" borderId="0" xfId="1" applyFont="1" applyAlignment="1">
      <alignment vertical="center"/>
    </xf>
    <xf numFmtId="9" fontId="1" fillId="0" borderId="0" xfId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65" fontId="3" fillId="3" borderId="5" xfId="1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3" fillId="3" borderId="10" xfId="1" applyNumberFormat="1" applyFont="1" applyFill="1" applyBorder="1" applyAlignment="1">
      <alignment horizontal="center" vertical="center"/>
    </xf>
    <xf numFmtId="10" fontId="1" fillId="0" borderId="2" xfId="1" applyNumberFormat="1" applyFont="1" applyFill="1" applyBorder="1" applyAlignment="1">
      <alignment vertical="center"/>
    </xf>
    <xf numFmtId="9" fontId="3" fillId="3" borderId="11" xfId="1" applyNumberFormat="1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165" fontId="5" fillId="0" borderId="0" xfId="0" applyNumberFormat="1" applyFont="1"/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65" fontId="1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 wrapText="1"/>
    </xf>
    <xf numFmtId="165" fontId="1" fillId="0" borderId="18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165" fontId="1" fillId="0" borderId="16" xfId="0" applyNumberFormat="1" applyFont="1" applyBorder="1" applyAlignment="1" applyProtection="1">
      <alignment horizontal="center" vertical="center"/>
    </xf>
    <xf numFmtId="165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vertical="center"/>
    </xf>
    <xf numFmtId="165" fontId="1" fillId="0" borderId="17" xfId="0" applyNumberFormat="1" applyFont="1" applyBorder="1" applyAlignment="1" applyProtection="1">
      <alignment horizontal="center" vertical="center"/>
    </xf>
    <xf numFmtId="49" fontId="1" fillId="0" borderId="19" xfId="0" applyNumberFormat="1" applyFont="1" applyFill="1" applyBorder="1" applyAlignment="1" applyProtection="1">
      <alignment vertical="center"/>
    </xf>
    <xf numFmtId="0" fontId="1" fillId="0" borderId="19" xfId="0" applyFont="1" applyBorder="1" applyAlignment="1" applyProtection="1">
      <alignment vertical="center" wrapText="1"/>
    </xf>
    <xf numFmtId="165" fontId="1" fillId="0" borderId="10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vertical="center"/>
    </xf>
    <xf numFmtId="49" fontId="1" fillId="0" borderId="4" xfId="0" applyNumberFormat="1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165" fontId="1" fillId="0" borderId="0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1" fontId="1" fillId="0" borderId="17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164" fontId="7" fillId="0" borderId="0" xfId="0" applyNumberFormat="1" applyFont="1" applyAlignment="1" applyProtection="1">
      <alignment vertical="center"/>
    </xf>
    <xf numFmtId="3" fontId="7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3" fontId="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64" fontId="7" fillId="0" borderId="0" xfId="0" applyNumberFormat="1" applyFont="1" applyAlignment="1" applyProtection="1">
      <alignment horizontal="left" vertical="center"/>
    </xf>
    <xf numFmtId="0" fontId="13" fillId="0" borderId="0" xfId="0" applyFont="1"/>
    <xf numFmtId="0" fontId="13" fillId="0" borderId="2" xfId="0" applyFont="1" applyBorder="1"/>
    <xf numFmtId="165" fontId="3" fillId="3" borderId="22" xfId="1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0" fontId="2" fillId="0" borderId="0" xfId="0" applyFont="1"/>
    <xf numFmtId="10" fontId="1" fillId="0" borderId="7" xfId="1" applyNumberFormat="1" applyFont="1" applyFill="1" applyBorder="1" applyAlignment="1">
      <alignment vertical="center"/>
    </xf>
    <xf numFmtId="10" fontId="3" fillId="3" borderId="11" xfId="1" applyNumberFormat="1" applyFont="1" applyFill="1" applyBorder="1"/>
    <xf numFmtId="10" fontId="3" fillId="3" borderId="23" xfId="1" applyNumberFormat="1" applyFont="1" applyFill="1" applyBorder="1"/>
    <xf numFmtId="10" fontId="1" fillId="0" borderId="24" xfId="1" applyNumberFormat="1" applyFont="1" applyFill="1" applyBorder="1" applyAlignment="1">
      <alignment vertical="center"/>
    </xf>
    <xf numFmtId="10" fontId="3" fillId="3" borderId="25" xfId="1" applyNumberFormat="1" applyFont="1" applyFill="1" applyBorder="1"/>
    <xf numFmtId="49" fontId="1" fillId="4" borderId="6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0" fontId="1" fillId="4" borderId="7" xfId="1" applyNumberFormat="1" applyFont="1" applyFill="1" applyBorder="1" applyAlignment="1">
      <alignment vertical="center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10" fontId="1" fillId="0" borderId="4" xfId="1" applyNumberFormat="1" applyFont="1" applyFill="1" applyBorder="1" applyAlignment="1">
      <alignment vertical="center"/>
    </xf>
    <xf numFmtId="10" fontId="3" fillId="3" borderId="26" xfId="1" applyNumberFormat="1" applyFont="1" applyFill="1" applyBorder="1"/>
    <xf numFmtId="0" fontId="1" fillId="0" borderId="7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10" fontId="3" fillId="3" borderId="5" xfId="1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1" fontId="8" fillId="2" borderId="29" xfId="0" applyNumberFormat="1" applyFont="1" applyFill="1" applyBorder="1" applyAlignment="1">
      <alignment horizontal="center" vertical="center"/>
    </xf>
    <xf numFmtId="1" fontId="8" fillId="2" borderId="30" xfId="0" applyNumberFormat="1" applyFont="1" applyFill="1" applyBorder="1" applyAlignment="1">
      <alignment horizontal="center" vertical="center"/>
    </xf>
    <xf numFmtId="1" fontId="8" fillId="2" borderId="31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right" vertical="center"/>
    </xf>
    <xf numFmtId="49" fontId="3" fillId="3" borderId="26" xfId="0" applyNumberFormat="1" applyFont="1" applyFill="1" applyBorder="1" applyAlignment="1">
      <alignment horizontal="right" vertical="center"/>
    </xf>
    <xf numFmtId="49" fontId="3" fillId="3" borderId="20" xfId="0" applyNumberFormat="1" applyFont="1" applyFill="1" applyBorder="1" applyAlignment="1">
      <alignment horizontal="right" vertical="center"/>
    </xf>
    <xf numFmtId="49" fontId="3" fillId="3" borderId="19" xfId="0" applyNumberFormat="1" applyFont="1" applyFill="1" applyBorder="1" applyAlignment="1">
      <alignment horizontal="right" vertical="center"/>
    </xf>
    <xf numFmtId="49" fontId="3" fillId="3" borderId="32" xfId="0" applyNumberFormat="1" applyFont="1" applyFill="1" applyBorder="1" applyAlignment="1">
      <alignment horizontal="right" vertical="center"/>
    </xf>
    <xf numFmtId="49" fontId="3" fillId="3" borderId="33" xfId="0" applyNumberFormat="1" applyFont="1" applyFill="1" applyBorder="1" applyAlignment="1">
      <alignment horizontal="right" vertical="center"/>
    </xf>
    <xf numFmtId="49" fontId="3" fillId="3" borderId="34" xfId="0" applyNumberFormat="1" applyFont="1" applyFill="1" applyBorder="1" applyAlignment="1">
      <alignment horizontal="right" vertical="center"/>
    </xf>
    <xf numFmtId="49" fontId="3" fillId="3" borderId="35" xfId="0" applyNumberFormat="1" applyFont="1" applyFill="1" applyBorder="1" applyAlignment="1">
      <alignment horizontal="right" vertical="center"/>
    </xf>
    <xf numFmtId="49" fontId="3" fillId="3" borderId="36" xfId="0" applyNumberFormat="1" applyFont="1" applyFill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3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13388"/>
      <rgbColor rgb="00FFFFFF"/>
      <rgbColor rgb="00FF0000"/>
      <rgbColor rgb="0000FF00"/>
      <rgbColor rgb="00FBBC01"/>
      <rgbColor rgb="00FFFF00"/>
      <rgbColor rgb="00FF00FF"/>
      <rgbColor rgb="0000FFFF"/>
      <rgbColor rgb="00707061"/>
      <rgbColor rgb="00FFFFFF"/>
      <rgbColor rgb="00C7D8B5"/>
      <rgbColor rgb="00000000"/>
      <rgbColor rgb="00800080"/>
      <rgbColor rgb="00216F2C"/>
      <rgbColor rgb="00C0C0C0"/>
      <rgbColor rgb="00FFFFFF"/>
      <rgbColor rgb="00113388"/>
      <rgbColor rgb="00426BB3"/>
      <rgbColor rgb="00819CCC"/>
      <rgbColor rgb="00C6CEE2"/>
      <rgbColor rgb="00707061"/>
      <rgbColor rgb="003F5429"/>
      <rgbColor rgb="00C7D8B5"/>
      <rgbColor rgb="00D8D8D5"/>
      <rgbColor rgb="00113388"/>
      <rgbColor rgb="00F1701A"/>
      <rgbColor rgb="00819CCC"/>
      <rgbColor rgb="003F5429"/>
      <rgbColor rgb="00C6CEE2"/>
      <rgbColor rgb="00FED4A6"/>
      <rgbColor rgb="00426BB3"/>
      <rgbColor rgb="00C7D8B5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D8D8D5"/>
      <rgbColor rgb="00C60000"/>
      <rgbColor rgb="00969696"/>
      <rgbColor rgb="003F5429"/>
      <rgbColor rgb="00339966"/>
      <rgbColor rgb="00C6CEE2"/>
      <rgbColor rgb="00819CCC"/>
      <rgbColor rgb="00426BB3"/>
      <rgbColor rgb="00993366"/>
      <rgbColor rgb="00F1701A"/>
      <rgbColor rgb="00FED4A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KKH-Farben 1">
      <a:dk1>
        <a:srgbClr val="FFFFFF"/>
      </a:dk1>
      <a:lt1>
        <a:srgbClr val="000000"/>
      </a:lt1>
      <a:dk2>
        <a:srgbClr val="FFFFFF"/>
      </a:dk2>
      <a:lt2>
        <a:srgbClr val="E3E4E4"/>
      </a:lt2>
      <a:accent1>
        <a:srgbClr val="020F82"/>
      </a:accent1>
      <a:accent2>
        <a:srgbClr val="668FB8"/>
      </a:accent2>
      <a:accent3>
        <a:srgbClr val="BFD3EB"/>
      </a:accent3>
      <a:accent4>
        <a:srgbClr val="C8C9CA"/>
      </a:accent4>
      <a:accent5>
        <a:srgbClr val="FFEA00"/>
      </a:accent5>
      <a:accent6>
        <a:srgbClr val="EC752E"/>
      </a:accent6>
      <a:hlink>
        <a:srgbClr val="000000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2"/>
    <pageSetUpPr fitToPage="1"/>
  </sheetPr>
  <dimension ref="A1:H98"/>
  <sheetViews>
    <sheetView zoomScaleNormal="100" workbookViewId="0">
      <selection activeCell="B6" sqref="B6"/>
    </sheetView>
  </sheetViews>
  <sheetFormatPr baseColWidth="10" defaultRowHeight="14.25" x14ac:dyDescent="0.2"/>
  <cols>
    <col min="1" max="1" width="13.85546875" style="34" customWidth="1"/>
    <col min="2" max="2" width="24.140625" style="34" customWidth="1"/>
    <col min="3" max="3" width="46.140625" style="35" customWidth="1"/>
    <col min="4" max="4" width="24.140625" style="36" customWidth="1"/>
    <col min="5" max="16384" width="11.42578125" style="34"/>
  </cols>
  <sheetData>
    <row r="1" spans="1:4" ht="15.75" x14ac:dyDescent="0.2">
      <c r="A1" s="33" t="s">
        <v>1143</v>
      </c>
    </row>
    <row r="2" spans="1:4" ht="23.25" x14ac:dyDescent="0.2">
      <c r="A2" s="37"/>
    </row>
    <row r="3" spans="1:4" ht="23.25" x14ac:dyDescent="0.2">
      <c r="A3" s="37"/>
      <c r="B3" s="93"/>
    </row>
    <row r="4" spans="1:4" ht="15.75" thickBot="1" x14ac:dyDescent="0.25">
      <c r="A4" s="38"/>
    </row>
    <row r="5" spans="1:4" ht="33" customHeight="1" thickBot="1" x14ac:dyDescent="0.25">
      <c r="A5" s="40" t="s">
        <v>95</v>
      </c>
      <c r="B5" s="103" t="s">
        <v>96</v>
      </c>
      <c r="C5" s="104"/>
      <c r="D5" s="41" t="s">
        <v>91</v>
      </c>
    </row>
    <row r="6" spans="1:4" ht="29.45" customHeight="1" x14ac:dyDescent="0.2">
      <c r="A6" s="49" t="s">
        <v>57</v>
      </c>
      <c r="B6" s="50" t="s">
        <v>24</v>
      </c>
      <c r="C6" s="51" t="s">
        <v>77</v>
      </c>
      <c r="D6" s="47">
        <f>'Urin-Beinbeutel'!E10</f>
        <v>0</v>
      </c>
    </row>
    <row r="7" spans="1:4" ht="29.45" customHeight="1" thickBot="1" x14ac:dyDescent="0.25">
      <c r="A7" s="45" t="s">
        <v>59</v>
      </c>
      <c r="B7" s="52" t="s">
        <v>24</v>
      </c>
      <c r="C7" s="46" t="s">
        <v>105</v>
      </c>
      <c r="D7" s="53">
        <f>'Urin-Beinbeutel'!E19</f>
        <v>0</v>
      </c>
    </row>
    <row r="8" spans="1:4" ht="29.45" customHeight="1" x14ac:dyDescent="0.2">
      <c r="A8" s="42">
        <v>1525060</v>
      </c>
      <c r="B8" s="58" t="s">
        <v>122</v>
      </c>
      <c r="C8" s="43" t="s">
        <v>123</v>
      </c>
      <c r="D8" s="44">
        <f>'Urin-Bettbeutel'!E10</f>
        <v>0</v>
      </c>
    </row>
    <row r="9" spans="1:4" ht="29.45" customHeight="1" x14ac:dyDescent="0.2">
      <c r="A9" s="45" t="s">
        <v>53</v>
      </c>
      <c r="B9" s="52" t="s">
        <v>122</v>
      </c>
      <c r="C9" s="46" t="s">
        <v>124</v>
      </c>
      <c r="D9" s="53">
        <f>'Urin-Bettbeutel'!E23</f>
        <v>0</v>
      </c>
    </row>
    <row r="10" spans="1:4" ht="29.45" customHeight="1" thickBot="1" x14ac:dyDescent="0.25">
      <c r="A10" s="57" t="s">
        <v>54</v>
      </c>
      <c r="B10" s="54" t="s">
        <v>122</v>
      </c>
      <c r="C10" s="55" t="s">
        <v>125</v>
      </c>
      <c r="D10" s="56">
        <f>'Urin-Bettbeutel'!E27</f>
        <v>0</v>
      </c>
    </row>
    <row r="11" spans="1:4" ht="29.45" customHeight="1" thickBot="1" x14ac:dyDescent="0.25">
      <c r="A11" s="42" t="s">
        <v>73</v>
      </c>
      <c r="B11" s="59" t="s">
        <v>127</v>
      </c>
      <c r="C11" s="43" t="s">
        <v>126</v>
      </c>
      <c r="D11" s="44">
        <f>'Urin-Auffangbeutel '!E19</f>
        <v>0</v>
      </c>
    </row>
    <row r="12" spans="1:4" ht="29.45" customHeight="1" thickBot="1" x14ac:dyDescent="0.25">
      <c r="A12" s="42" t="s">
        <v>1054</v>
      </c>
      <c r="B12" s="59" t="s">
        <v>1050</v>
      </c>
      <c r="C12" s="43" t="s">
        <v>1051</v>
      </c>
      <c r="D12" s="44">
        <f>'geschlossene Beutel'!E35</f>
        <v>0</v>
      </c>
    </row>
    <row r="13" spans="1:4" ht="29.45" customHeight="1" thickBot="1" x14ac:dyDescent="0.25">
      <c r="A13" s="42" t="s">
        <v>1055</v>
      </c>
      <c r="B13" s="59" t="s">
        <v>1050</v>
      </c>
      <c r="C13" s="43" t="s">
        <v>1052</v>
      </c>
      <c r="D13" s="44">
        <f>'geschlossene Beutel'!E37</f>
        <v>0</v>
      </c>
    </row>
    <row r="14" spans="1:4" ht="29.45" customHeight="1" thickBot="1" x14ac:dyDescent="0.25">
      <c r="A14" s="42" t="s">
        <v>1056</v>
      </c>
      <c r="B14" s="59" t="s">
        <v>1050</v>
      </c>
      <c r="C14" s="43" t="s">
        <v>1053</v>
      </c>
      <c r="D14" s="44">
        <f>'geschlossene Beutel'!E75</f>
        <v>0</v>
      </c>
    </row>
    <row r="15" spans="1:4" ht="29.45" customHeight="1" thickBot="1" x14ac:dyDescent="0.25">
      <c r="A15" s="42" t="s">
        <v>1057</v>
      </c>
      <c r="B15" s="59" t="s">
        <v>1050</v>
      </c>
      <c r="C15" s="43" t="s">
        <v>1064</v>
      </c>
      <c r="D15" s="44">
        <f>'geschlossene Beutel'!E93</f>
        <v>0</v>
      </c>
    </row>
    <row r="16" spans="1:4" ht="29.45" customHeight="1" thickBot="1" x14ac:dyDescent="0.25">
      <c r="A16" s="42" t="s">
        <v>1059</v>
      </c>
      <c r="B16" s="59" t="s">
        <v>1060</v>
      </c>
      <c r="C16" s="43" t="s">
        <v>1061</v>
      </c>
      <c r="D16" s="44">
        <f>Ausstreifbeutel!E29</f>
        <v>0</v>
      </c>
    </row>
    <row r="17" spans="1:4" ht="29.45" customHeight="1" thickBot="1" x14ac:dyDescent="0.25">
      <c r="A17" s="42" t="s">
        <v>1062</v>
      </c>
      <c r="B17" s="59" t="s">
        <v>1060</v>
      </c>
      <c r="C17" s="43" t="s">
        <v>1053</v>
      </c>
      <c r="D17" s="44">
        <f>Ausstreifbeutel!E58</f>
        <v>0</v>
      </c>
    </row>
    <row r="18" spans="1:4" ht="29.45" customHeight="1" thickBot="1" x14ac:dyDescent="0.25">
      <c r="A18" s="42" t="s">
        <v>1063</v>
      </c>
      <c r="B18" s="59" t="s">
        <v>1060</v>
      </c>
      <c r="C18" s="43" t="s">
        <v>1064</v>
      </c>
      <c r="D18" s="44">
        <f>Ausstreifbeutel!E82</f>
        <v>0</v>
      </c>
    </row>
    <row r="19" spans="1:4" ht="29.45" customHeight="1" thickBot="1" x14ac:dyDescent="0.25">
      <c r="A19" s="42" t="s">
        <v>1089</v>
      </c>
      <c r="B19" s="59" t="s">
        <v>1090</v>
      </c>
      <c r="C19" s="43" t="s">
        <v>1091</v>
      </c>
      <c r="D19" s="44">
        <f>Urostomiebeutel!E18</f>
        <v>0</v>
      </c>
    </row>
    <row r="20" spans="1:4" ht="29.45" customHeight="1" thickBot="1" x14ac:dyDescent="0.25">
      <c r="A20" s="42" t="s">
        <v>1092</v>
      </c>
      <c r="B20" s="59" t="s">
        <v>1090</v>
      </c>
      <c r="C20" s="43" t="s">
        <v>1052</v>
      </c>
      <c r="D20" s="44">
        <f>Urostomiebeutel!E20</f>
        <v>0</v>
      </c>
    </row>
    <row r="21" spans="1:4" ht="29.45" customHeight="1" thickBot="1" x14ac:dyDescent="0.25">
      <c r="A21" s="42" t="s">
        <v>1093</v>
      </c>
      <c r="B21" s="59" t="s">
        <v>1090</v>
      </c>
      <c r="C21" s="43" t="s">
        <v>1053</v>
      </c>
      <c r="D21" s="44">
        <f>Urostomiebeutel!E32</f>
        <v>0</v>
      </c>
    </row>
    <row r="22" spans="1:4" ht="29.45" customHeight="1" thickBot="1" x14ac:dyDescent="0.25">
      <c r="A22" s="42" t="s">
        <v>1094</v>
      </c>
      <c r="B22" s="59" t="s">
        <v>1090</v>
      </c>
      <c r="C22" s="43" t="s">
        <v>1064</v>
      </c>
      <c r="D22" s="44">
        <f>Urostomiebeutel!E43</f>
        <v>0</v>
      </c>
    </row>
    <row r="23" spans="1:4" ht="29.45" customHeight="1" thickBot="1" x14ac:dyDescent="0.25">
      <c r="A23" s="42" t="s">
        <v>1095</v>
      </c>
      <c r="B23" s="59" t="s">
        <v>1096</v>
      </c>
      <c r="C23" s="43" t="s">
        <v>1099</v>
      </c>
      <c r="D23" s="44">
        <f>Stomakappen_Minibeutel!E14</f>
        <v>0</v>
      </c>
    </row>
    <row r="24" spans="1:4" ht="29.45" customHeight="1" thickBot="1" x14ac:dyDescent="0.25">
      <c r="A24" s="42" t="s">
        <v>1097</v>
      </c>
      <c r="B24" s="59" t="s">
        <v>1096</v>
      </c>
      <c r="C24" s="43" t="s">
        <v>1098</v>
      </c>
      <c r="D24" s="44">
        <f>Stomakappen_Minibeutel!E34</f>
        <v>0</v>
      </c>
    </row>
    <row r="25" spans="1:4" ht="29.45" customHeight="1" thickBot="1" x14ac:dyDescent="0.25">
      <c r="A25" s="42" t="s">
        <v>1100</v>
      </c>
      <c r="B25" s="59" t="s">
        <v>1101</v>
      </c>
      <c r="C25" s="43" t="s">
        <v>1102</v>
      </c>
      <c r="D25" s="44">
        <f>Basisplatten!E42</f>
        <v>0</v>
      </c>
    </row>
    <row r="26" spans="1:4" ht="29.45" customHeight="1" thickBot="1" x14ac:dyDescent="0.25">
      <c r="A26" s="42" t="s">
        <v>1103</v>
      </c>
      <c r="B26" s="59" t="s">
        <v>1101</v>
      </c>
      <c r="C26" s="43" t="s">
        <v>1104</v>
      </c>
      <c r="D26" s="44">
        <f>Basisplatten!E62</f>
        <v>0</v>
      </c>
    </row>
    <row r="27" spans="1:4" ht="29.45" customHeight="1" thickBot="1" x14ac:dyDescent="0.25">
      <c r="A27" s="42" t="s">
        <v>1105</v>
      </c>
      <c r="B27" s="59" t="s">
        <v>1101</v>
      </c>
      <c r="C27" s="43" t="s">
        <v>1106</v>
      </c>
      <c r="D27" s="44">
        <f>Basisplatten!E64</f>
        <v>0</v>
      </c>
    </row>
    <row r="28" spans="1:4" ht="29.45" customHeight="1" thickBot="1" x14ac:dyDescent="0.25">
      <c r="A28" s="42" t="s">
        <v>1107</v>
      </c>
      <c r="B28" s="59" t="s">
        <v>1108</v>
      </c>
      <c r="C28" s="43" t="s">
        <v>1102</v>
      </c>
      <c r="D28" s="44">
        <f>Basisplatten_gewölbt!E33</f>
        <v>0</v>
      </c>
    </row>
    <row r="29" spans="1:4" ht="29.45" customHeight="1" thickBot="1" x14ac:dyDescent="0.25">
      <c r="A29" s="42" t="s">
        <v>1109</v>
      </c>
      <c r="B29" s="59" t="s">
        <v>1108</v>
      </c>
      <c r="C29" s="43" t="s">
        <v>1104</v>
      </c>
      <c r="D29" s="44">
        <f>Basisplatten_gewölbt!E48</f>
        <v>0</v>
      </c>
    </row>
    <row r="30" spans="1:4" ht="29.45" customHeight="1" thickBot="1" x14ac:dyDescent="0.25">
      <c r="A30" s="42" t="s">
        <v>1110</v>
      </c>
      <c r="B30" s="92" t="s">
        <v>1112</v>
      </c>
      <c r="C30" s="51" t="s">
        <v>1111</v>
      </c>
      <c r="D30" s="44">
        <f>Hautschutzplatten!E8</f>
        <v>0</v>
      </c>
    </row>
    <row r="31" spans="1:4" ht="29.45" customHeight="1" thickBot="1" x14ac:dyDescent="0.25">
      <c r="A31" s="42" t="s">
        <v>1113</v>
      </c>
      <c r="B31" s="92" t="s">
        <v>1112</v>
      </c>
      <c r="C31" s="51" t="s">
        <v>1114</v>
      </c>
      <c r="D31" s="44">
        <f>Hautschutzplatten!E12</f>
        <v>0</v>
      </c>
    </row>
    <row r="32" spans="1:4" ht="29.45" customHeight="1" thickBot="1" x14ac:dyDescent="0.25">
      <c r="A32" s="42" t="s">
        <v>1115</v>
      </c>
      <c r="B32" s="92" t="s">
        <v>1116</v>
      </c>
      <c r="C32" s="51" t="s">
        <v>1117</v>
      </c>
      <c r="D32" s="44">
        <f>Irrigatoren!E8</f>
        <v>0</v>
      </c>
    </row>
    <row r="33" spans="1:4" ht="29.45" customHeight="1" x14ac:dyDescent="0.2">
      <c r="A33" s="42" t="s">
        <v>1118</v>
      </c>
      <c r="B33" s="92" t="s">
        <v>1116</v>
      </c>
      <c r="C33" s="51" t="s">
        <v>1119</v>
      </c>
      <c r="D33" s="44">
        <f>Irrigatoren!E16</f>
        <v>0</v>
      </c>
    </row>
    <row r="34" spans="1:4" ht="29.45" customHeight="1" x14ac:dyDescent="0.2">
      <c r="A34" s="45" t="s">
        <v>1120</v>
      </c>
      <c r="B34" s="60" t="s">
        <v>1121</v>
      </c>
      <c r="C34" s="46" t="s">
        <v>1122</v>
      </c>
      <c r="D34" s="53">
        <f>Pflegemittel!E16</f>
        <v>0</v>
      </c>
    </row>
    <row r="35" spans="1:4" ht="29.45" customHeight="1" x14ac:dyDescent="0.2">
      <c r="A35" s="45" t="s">
        <v>1123</v>
      </c>
      <c r="B35" s="60" t="s">
        <v>1121</v>
      </c>
      <c r="C35" s="46" t="s">
        <v>1124</v>
      </c>
      <c r="D35" s="53">
        <f>Pflegemittel!E20</f>
        <v>0</v>
      </c>
    </row>
    <row r="36" spans="1:4" ht="29.45" customHeight="1" x14ac:dyDescent="0.2">
      <c r="A36" s="45" t="s">
        <v>1125</v>
      </c>
      <c r="B36" s="60" t="s">
        <v>1121</v>
      </c>
      <c r="C36" s="46" t="s">
        <v>1126</v>
      </c>
      <c r="D36" s="53">
        <f>Pflegemittel!E32</f>
        <v>0</v>
      </c>
    </row>
    <row r="37" spans="1:4" ht="29.45" customHeight="1" x14ac:dyDescent="0.2">
      <c r="A37" s="45" t="s">
        <v>1127</v>
      </c>
      <c r="B37" s="60" t="s">
        <v>1121</v>
      </c>
      <c r="C37" s="46" t="s">
        <v>1128</v>
      </c>
      <c r="D37" s="53">
        <f>Pflegemittel!E42</f>
        <v>0</v>
      </c>
    </row>
    <row r="38" spans="1:4" ht="29.45" customHeight="1" x14ac:dyDescent="0.2">
      <c r="A38" s="45" t="s">
        <v>1129</v>
      </c>
      <c r="B38" s="60" t="s">
        <v>1121</v>
      </c>
      <c r="C38" s="46" t="s">
        <v>1130</v>
      </c>
      <c r="D38" s="53">
        <f>Pflegemittel!E51</f>
        <v>0</v>
      </c>
    </row>
    <row r="39" spans="1:4" ht="29.45" customHeight="1" x14ac:dyDescent="0.2">
      <c r="A39" s="45" t="s">
        <v>1131</v>
      </c>
      <c r="B39" s="60" t="s">
        <v>1121</v>
      </c>
      <c r="C39" s="46" t="s">
        <v>1132</v>
      </c>
      <c r="D39" s="53">
        <f>Pflegemittel!E53</f>
        <v>0</v>
      </c>
    </row>
    <row r="40" spans="1:4" ht="29.45" customHeight="1" x14ac:dyDescent="0.2">
      <c r="A40" s="45" t="s">
        <v>1133</v>
      </c>
      <c r="B40" s="60" t="s">
        <v>1134</v>
      </c>
      <c r="C40" s="46" t="s">
        <v>1135</v>
      </c>
      <c r="D40" s="53">
        <f>Zubehör!E9</f>
        <v>0</v>
      </c>
    </row>
    <row r="41" spans="1:4" ht="29.45" customHeight="1" x14ac:dyDescent="0.2">
      <c r="A41" s="45" t="s">
        <v>1137</v>
      </c>
      <c r="B41" s="60" t="s">
        <v>1134</v>
      </c>
      <c r="C41" s="46" t="s">
        <v>1136</v>
      </c>
      <c r="D41" s="53">
        <f>Zubehör!E18</f>
        <v>0</v>
      </c>
    </row>
    <row r="42" spans="1:4" ht="29.45" customHeight="1" x14ac:dyDescent="0.2">
      <c r="A42" s="45" t="s">
        <v>1138</v>
      </c>
      <c r="B42" s="60" t="s">
        <v>1134</v>
      </c>
      <c r="C42" s="46" t="s">
        <v>1139</v>
      </c>
      <c r="D42" s="53">
        <f>Zubehör!E21</f>
        <v>0</v>
      </c>
    </row>
    <row r="43" spans="1:4" ht="29.45" customHeight="1" x14ac:dyDescent="0.2">
      <c r="A43" s="45" t="s">
        <v>1140</v>
      </c>
      <c r="B43" s="60" t="s">
        <v>1134</v>
      </c>
      <c r="C43" s="46" t="s">
        <v>1141</v>
      </c>
      <c r="D43" s="53">
        <f>Zubehör!E42</f>
        <v>0</v>
      </c>
    </row>
    <row r="44" spans="1:4" ht="15" thickBot="1" x14ac:dyDescent="0.25">
      <c r="A44" s="61"/>
      <c r="B44" s="62"/>
      <c r="C44" s="63"/>
      <c r="D44" s="64"/>
    </row>
    <row r="45" spans="1:4" ht="31.5" customHeight="1" x14ac:dyDescent="0.2">
      <c r="A45" s="61"/>
      <c r="B45" s="62"/>
      <c r="C45" s="65" t="s">
        <v>79</v>
      </c>
      <c r="D45" s="44">
        <f>MIN(D6:D43)</f>
        <v>0</v>
      </c>
    </row>
    <row r="46" spans="1:4" ht="28.5" customHeight="1" x14ac:dyDescent="0.2">
      <c r="A46" s="61"/>
      <c r="B46" s="62"/>
      <c r="C46" s="66" t="s">
        <v>88</v>
      </c>
      <c r="D46" s="67">
        <f>COUNTIF(D6:D43,"&lt;80%")</f>
        <v>38</v>
      </c>
    </row>
    <row r="47" spans="1:4" ht="30.75" customHeight="1" thickBot="1" x14ac:dyDescent="0.25">
      <c r="A47" s="61"/>
      <c r="B47" s="62"/>
      <c r="C47" s="68" t="s">
        <v>92</v>
      </c>
      <c r="D47" s="48" t="str">
        <f>IF(D46=0,"ja","nein")</f>
        <v>nein</v>
      </c>
    </row>
    <row r="48" spans="1:4" ht="30.75" customHeight="1" x14ac:dyDescent="0.2">
      <c r="A48" s="61"/>
      <c r="B48" s="62"/>
      <c r="C48" s="63"/>
      <c r="D48" s="64"/>
    </row>
    <row r="49" spans="1:8" ht="30.75" customHeight="1" x14ac:dyDescent="0.2">
      <c r="A49" s="61"/>
      <c r="B49" s="62"/>
      <c r="C49" s="63"/>
      <c r="D49" s="64"/>
    </row>
    <row r="50" spans="1:8" x14ac:dyDescent="0.2">
      <c r="A50" s="61"/>
      <c r="B50" s="62"/>
      <c r="C50" s="63"/>
      <c r="D50" s="64"/>
    </row>
    <row r="51" spans="1:8" ht="15" x14ac:dyDescent="0.2">
      <c r="A51" s="62"/>
      <c r="B51" s="95"/>
      <c r="C51" s="105"/>
      <c r="D51" s="105"/>
      <c r="F51" s="69"/>
      <c r="G51" s="70"/>
      <c r="H51" s="70"/>
    </row>
    <row r="52" spans="1:8" ht="15" x14ac:dyDescent="0.2">
      <c r="A52" s="62"/>
      <c r="B52" s="95"/>
      <c r="C52" s="97"/>
      <c r="D52" s="98"/>
      <c r="E52" s="70"/>
      <c r="F52" s="69"/>
      <c r="G52" s="70"/>
      <c r="H52" s="70"/>
    </row>
    <row r="53" spans="1:8" ht="15" x14ac:dyDescent="0.2">
      <c r="A53" s="95"/>
      <c r="B53" s="95"/>
      <c r="C53" s="99"/>
      <c r="D53" s="98"/>
      <c r="E53" s="70"/>
      <c r="F53" s="69"/>
      <c r="G53" s="70"/>
      <c r="H53" s="70"/>
    </row>
    <row r="54" spans="1:8" s="74" customFormat="1" ht="15" x14ac:dyDescent="0.2">
      <c r="A54" s="100"/>
      <c r="B54" s="96"/>
      <c r="C54" s="101"/>
      <c r="D54" s="102"/>
    </row>
    <row r="55" spans="1:8" ht="15.75" x14ac:dyDescent="0.2">
      <c r="B55" s="72"/>
      <c r="C55" s="39"/>
      <c r="D55" s="73"/>
    </row>
    <row r="56" spans="1:8" x14ac:dyDescent="0.2">
      <c r="A56" s="61"/>
      <c r="B56" s="62"/>
      <c r="C56" s="63"/>
      <c r="D56" s="64"/>
    </row>
    <row r="57" spans="1:8" x14ac:dyDescent="0.2">
      <c r="A57" s="61"/>
      <c r="B57" s="62"/>
      <c r="C57" s="63"/>
      <c r="D57" s="64"/>
    </row>
    <row r="58" spans="1:8" x14ac:dyDescent="0.2">
      <c r="A58" s="61"/>
      <c r="B58" s="62"/>
      <c r="C58" s="63"/>
      <c r="D58" s="64"/>
    </row>
    <row r="59" spans="1:8" x14ac:dyDescent="0.2">
      <c r="A59" s="61"/>
      <c r="B59" s="62"/>
      <c r="C59" s="63"/>
      <c r="D59" s="64"/>
    </row>
    <row r="60" spans="1:8" x14ac:dyDescent="0.2">
      <c r="A60" s="61"/>
      <c r="B60" s="62"/>
      <c r="C60" s="63"/>
      <c r="D60" s="64"/>
    </row>
    <row r="61" spans="1:8" x14ac:dyDescent="0.2">
      <c r="A61" s="61"/>
      <c r="B61" s="62"/>
      <c r="C61" s="63"/>
      <c r="D61" s="64"/>
    </row>
    <row r="62" spans="1:8" x14ac:dyDescent="0.2">
      <c r="A62" s="62"/>
      <c r="B62" s="62"/>
      <c r="C62" s="63"/>
      <c r="D62" s="64"/>
    </row>
    <row r="63" spans="1:8" x14ac:dyDescent="0.2">
      <c r="A63" s="62"/>
      <c r="B63" s="62"/>
      <c r="C63" s="63"/>
      <c r="D63" s="64"/>
    </row>
    <row r="64" spans="1:8" x14ac:dyDescent="0.2">
      <c r="A64" s="62"/>
      <c r="B64" s="62"/>
      <c r="C64" s="63"/>
      <c r="D64" s="64"/>
    </row>
    <row r="65" spans="1:4" x14ac:dyDescent="0.2">
      <c r="A65" s="62"/>
      <c r="B65" s="62"/>
      <c r="C65" s="63"/>
      <c r="D65" s="64"/>
    </row>
    <row r="66" spans="1:4" x14ac:dyDescent="0.2">
      <c r="A66" s="62"/>
      <c r="B66" s="62"/>
      <c r="C66" s="63"/>
      <c r="D66" s="64"/>
    </row>
    <row r="67" spans="1:4" x14ac:dyDescent="0.2">
      <c r="A67" s="62"/>
      <c r="B67" s="62"/>
      <c r="C67" s="63"/>
      <c r="D67" s="64"/>
    </row>
    <row r="68" spans="1:4" x14ac:dyDescent="0.2">
      <c r="A68" s="62"/>
      <c r="B68" s="62"/>
      <c r="C68" s="63"/>
      <c r="D68" s="64"/>
    </row>
    <row r="69" spans="1:4" x14ac:dyDescent="0.2">
      <c r="A69" s="62"/>
      <c r="B69" s="62"/>
      <c r="C69" s="63"/>
      <c r="D69" s="64"/>
    </row>
    <row r="70" spans="1:4" x14ac:dyDescent="0.2">
      <c r="A70" s="62"/>
      <c r="B70" s="62"/>
      <c r="C70" s="63"/>
      <c r="D70" s="64"/>
    </row>
    <row r="71" spans="1:4" x14ac:dyDescent="0.2">
      <c r="A71" s="62"/>
      <c r="B71" s="62"/>
      <c r="C71" s="63"/>
      <c r="D71" s="64"/>
    </row>
    <row r="72" spans="1:4" x14ac:dyDescent="0.2">
      <c r="A72" s="62"/>
      <c r="B72" s="62"/>
      <c r="C72" s="63"/>
      <c r="D72" s="64"/>
    </row>
    <row r="73" spans="1:4" x14ac:dyDescent="0.2">
      <c r="A73" s="62"/>
      <c r="B73" s="62"/>
      <c r="C73" s="63"/>
      <c r="D73" s="64"/>
    </row>
    <row r="74" spans="1:4" x14ac:dyDescent="0.2">
      <c r="A74" s="62"/>
      <c r="B74" s="62"/>
      <c r="C74" s="63"/>
      <c r="D74" s="64"/>
    </row>
    <row r="75" spans="1:4" x14ac:dyDescent="0.2">
      <c r="A75" s="62"/>
      <c r="B75" s="62"/>
      <c r="C75" s="63"/>
      <c r="D75" s="64"/>
    </row>
    <row r="76" spans="1:4" x14ac:dyDescent="0.2">
      <c r="A76" s="62"/>
      <c r="B76" s="62"/>
      <c r="C76" s="63"/>
      <c r="D76" s="64"/>
    </row>
    <row r="77" spans="1:4" x14ac:dyDescent="0.2">
      <c r="A77" s="62"/>
      <c r="B77" s="62"/>
      <c r="C77" s="63"/>
      <c r="D77" s="64"/>
    </row>
    <row r="78" spans="1:4" x14ac:dyDescent="0.2">
      <c r="A78" s="62"/>
      <c r="B78" s="62"/>
      <c r="C78" s="63"/>
      <c r="D78" s="64"/>
    </row>
    <row r="79" spans="1:4" x14ac:dyDescent="0.2">
      <c r="A79" s="62"/>
      <c r="B79" s="62"/>
      <c r="C79" s="63"/>
      <c r="D79" s="64"/>
    </row>
    <row r="80" spans="1:4" x14ac:dyDescent="0.2">
      <c r="A80" s="62"/>
      <c r="B80" s="62"/>
      <c r="C80" s="63"/>
      <c r="D80" s="64"/>
    </row>
    <row r="81" spans="1:4" x14ac:dyDescent="0.2">
      <c r="A81" s="62"/>
      <c r="B81" s="62"/>
      <c r="C81" s="63"/>
      <c r="D81" s="64"/>
    </row>
    <row r="82" spans="1:4" x14ac:dyDescent="0.2">
      <c r="A82" s="62"/>
      <c r="B82" s="62"/>
      <c r="C82" s="63"/>
      <c r="D82" s="64"/>
    </row>
    <row r="83" spans="1:4" x14ac:dyDescent="0.2">
      <c r="A83" s="62"/>
      <c r="B83" s="62"/>
      <c r="C83" s="63"/>
      <c r="D83" s="64"/>
    </row>
    <row r="84" spans="1:4" x14ac:dyDescent="0.2">
      <c r="A84" s="62"/>
      <c r="B84" s="62"/>
      <c r="C84" s="63"/>
      <c r="D84" s="64"/>
    </row>
    <row r="85" spans="1:4" x14ac:dyDescent="0.2">
      <c r="A85" s="62"/>
      <c r="B85" s="62"/>
      <c r="C85" s="63"/>
      <c r="D85" s="64"/>
    </row>
    <row r="86" spans="1:4" x14ac:dyDescent="0.2">
      <c r="A86" s="62"/>
      <c r="B86" s="62"/>
      <c r="C86" s="63"/>
      <c r="D86" s="64"/>
    </row>
    <row r="87" spans="1:4" x14ac:dyDescent="0.2">
      <c r="A87" s="62"/>
      <c r="B87" s="62"/>
      <c r="C87" s="63"/>
      <c r="D87" s="64"/>
    </row>
    <row r="88" spans="1:4" x14ac:dyDescent="0.2">
      <c r="A88" s="62"/>
      <c r="B88" s="62"/>
      <c r="C88" s="63"/>
      <c r="D88" s="64"/>
    </row>
    <row r="89" spans="1:4" x14ac:dyDescent="0.2">
      <c r="A89" s="62"/>
      <c r="B89" s="62"/>
      <c r="C89" s="63"/>
      <c r="D89" s="64"/>
    </row>
    <row r="90" spans="1:4" x14ac:dyDescent="0.2">
      <c r="A90" s="62"/>
      <c r="B90" s="62"/>
      <c r="C90" s="63"/>
      <c r="D90" s="64"/>
    </row>
    <row r="91" spans="1:4" x14ac:dyDescent="0.2">
      <c r="A91" s="62"/>
      <c r="B91" s="62"/>
      <c r="C91" s="63"/>
      <c r="D91" s="64"/>
    </row>
    <row r="92" spans="1:4" x14ac:dyDescent="0.2">
      <c r="A92" s="62"/>
      <c r="B92" s="62"/>
      <c r="C92" s="63"/>
      <c r="D92" s="64"/>
    </row>
    <row r="93" spans="1:4" x14ac:dyDescent="0.2">
      <c r="A93" s="62"/>
      <c r="B93" s="62"/>
      <c r="C93" s="63"/>
      <c r="D93" s="64"/>
    </row>
    <row r="94" spans="1:4" x14ac:dyDescent="0.2">
      <c r="A94" s="62"/>
      <c r="B94" s="62"/>
      <c r="C94" s="63"/>
      <c r="D94" s="64"/>
    </row>
    <row r="95" spans="1:4" x14ac:dyDescent="0.2">
      <c r="A95" s="62"/>
      <c r="B95" s="62"/>
      <c r="C95" s="63"/>
      <c r="D95" s="64"/>
    </row>
    <row r="96" spans="1:4" x14ac:dyDescent="0.2">
      <c r="A96" s="62"/>
      <c r="B96" s="62"/>
      <c r="C96" s="63"/>
      <c r="D96" s="64"/>
    </row>
    <row r="97" spans="1:4" x14ac:dyDescent="0.2">
      <c r="A97" s="62"/>
      <c r="B97" s="62"/>
      <c r="C97" s="63"/>
      <c r="D97" s="64"/>
    </row>
    <row r="98" spans="1:4" x14ac:dyDescent="0.2">
      <c r="A98" s="62"/>
      <c r="B98" s="62"/>
      <c r="C98" s="63"/>
      <c r="D98" s="64"/>
    </row>
  </sheetData>
  <sheetProtection algorithmName="SHA-512" hashValue="4cHodRZ1ySnixXCn5ZaE0cZoJkc3CCAu5CuKun6Rng5A+8HiQfMVTVXTO3iF/TCZ49SdKlt/8o4mHbgXx7TS1g==" saltValue="kj4hjOJTI0oIx82QHv7K8Q==" spinCount="100000" sheet="1" objects="1" scenarios="1"/>
  <mergeCells count="2">
    <mergeCell ref="B5:C5"/>
    <mergeCell ref="C51:D51"/>
  </mergeCells>
  <phoneticPr fontId="4" type="noConversion"/>
  <conditionalFormatting sqref="D45 D6:D43">
    <cfRule type="cellIs" dxfId="31" priority="1" stopIfTrue="1" operator="lessThan">
      <formula>0.8</formula>
    </cfRule>
  </conditionalFormatting>
  <conditionalFormatting sqref="D46">
    <cfRule type="cellIs" dxfId="30" priority="2" stopIfTrue="1" operator="notEqual">
      <formula>0</formula>
    </cfRule>
  </conditionalFormatting>
  <conditionalFormatting sqref="D47">
    <cfRule type="cellIs" dxfId="29" priority="3" stopIfTrue="1" operator="equal">
      <formula>"nein"</formula>
    </cfRule>
    <cfRule type="cellIs" dxfId="28" priority="4" stopIfTrue="1" operator="equal">
      <formula>"ja"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portrait" r:id="rId1"/>
  <headerFooter alignWithMargins="0">
    <oddFooter>&amp;CSeite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-0.249977111117893"/>
  </sheetPr>
  <dimension ref="A1:O57"/>
  <sheetViews>
    <sheetView zoomScaleNormal="100" workbookViewId="0">
      <selection activeCell="E10" sqref="E10"/>
    </sheetView>
  </sheetViews>
  <sheetFormatPr baseColWidth="10" defaultRowHeight="12.75" x14ac:dyDescent="0.2"/>
  <cols>
    <col min="1" max="1" width="16.42578125" customWidth="1"/>
    <col min="2" max="2" width="35.28515625" customWidth="1"/>
    <col min="3" max="3" width="32" customWidth="1"/>
    <col min="4" max="5" width="12.7109375" customWidth="1"/>
    <col min="14" max="15" width="0" hidden="1" customWidth="1"/>
  </cols>
  <sheetData>
    <row r="1" spans="1:15" ht="30.75" customHeight="1" thickBot="1" x14ac:dyDescent="0.25">
      <c r="A1" s="107" t="s">
        <v>607</v>
      </c>
      <c r="B1" s="108"/>
      <c r="C1" s="108"/>
      <c r="D1" s="108"/>
      <c r="E1" s="109"/>
    </row>
    <row r="2" spans="1:15" ht="15" thickBot="1" x14ac:dyDescent="0.25">
      <c r="A2" s="5"/>
      <c r="B2" s="2"/>
      <c r="C2" s="2"/>
      <c r="D2" s="6"/>
      <c r="E2" s="7"/>
      <c r="O2" t="s">
        <v>12</v>
      </c>
    </row>
    <row r="3" spans="1:15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O3" s="80" t="s">
        <v>64</v>
      </c>
    </row>
    <row r="4" spans="1:15" ht="15" x14ac:dyDescent="0.2">
      <c r="A4" s="14" t="s">
        <v>608</v>
      </c>
      <c r="B4" s="77" t="s">
        <v>817</v>
      </c>
      <c r="C4" s="15" t="s">
        <v>55</v>
      </c>
      <c r="D4" s="81">
        <v>9.6199999999999994E-2</v>
      </c>
      <c r="E4" s="30"/>
    </row>
    <row r="5" spans="1:15" ht="15" x14ac:dyDescent="0.2">
      <c r="A5" s="14" t="s">
        <v>609</v>
      </c>
      <c r="B5" s="77" t="s">
        <v>818</v>
      </c>
      <c r="C5" s="15" t="s">
        <v>198</v>
      </c>
      <c r="D5" s="81">
        <v>4.7000000000000002E-3</v>
      </c>
      <c r="E5" s="30"/>
    </row>
    <row r="6" spans="1:15" ht="15" x14ac:dyDescent="0.2">
      <c r="A6" s="14" t="s">
        <v>610</v>
      </c>
      <c r="B6" s="77" t="s">
        <v>819</v>
      </c>
      <c r="C6" s="15" t="s">
        <v>194</v>
      </c>
      <c r="D6" s="81">
        <v>1.7899999999999999E-2</v>
      </c>
      <c r="E6" s="30"/>
    </row>
    <row r="7" spans="1:15" ht="15" x14ac:dyDescent="0.2">
      <c r="A7" s="14" t="s">
        <v>611</v>
      </c>
      <c r="B7" s="10" t="s">
        <v>820</v>
      </c>
      <c r="C7" s="15" t="s">
        <v>198</v>
      </c>
      <c r="D7" s="81">
        <v>2.8899999999999999E-2</v>
      </c>
      <c r="E7" s="30"/>
    </row>
    <row r="8" spans="1:15" ht="15" x14ac:dyDescent="0.2">
      <c r="A8" s="14" t="s">
        <v>612</v>
      </c>
      <c r="B8" s="10" t="s">
        <v>821</v>
      </c>
      <c r="C8" s="15" t="s">
        <v>198</v>
      </c>
      <c r="D8" s="81">
        <v>1.9E-2</v>
      </c>
      <c r="E8" s="30"/>
    </row>
    <row r="9" spans="1:15" ht="15" x14ac:dyDescent="0.2">
      <c r="A9" s="14" t="s">
        <v>613</v>
      </c>
      <c r="B9" s="10" t="s">
        <v>822</v>
      </c>
      <c r="C9" s="15" t="s">
        <v>190</v>
      </c>
      <c r="D9" s="81">
        <v>3.8E-3</v>
      </c>
      <c r="E9" s="30"/>
    </row>
    <row r="10" spans="1:15" ht="15" x14ac:dyDescent="0.2">
      <c r="A10" s="14" t="s">
        <v>614</v>
      </c>
      <c r="B10" s="10" t="s">
        <v>823</v>
      </c>
      <c r="C10" s="15" t="s">
        <v>55</v>
      </c>
      <c r="D10" s="81">
        <v>5.0299999999999997E-2</v>
      </c>
      <c r="E10" s="30"/>
    </row>
    <row r="11" spans="1:15" ht="15" x14ac:dyDescent="0.2">
      <c r="A11" s="14" t="s">
        <v>615</v>
      </c>
      <c r="B11" s="10" t="s">
        <v>824</v>
      </c>
      <c r="C11" s="15" t="s">
        <v>55</v>
      </c>
      <c r="D11" s="81">
        <v>0.08</v>
      </c>
      <c r="E11" s="30"/>
    </row>
    <row r="12" spans="1:15" ht="15" x14ac:dyDescent="0.2">
      <c r="A12" s="14" t="s">
        <v>616</v>
      </c>
      <c r="B12" s="10" t="s">
        <v>825</v>
      </c>
      <c r="C12" s="15" t="s">
        <v>193</v>
      </c>
      <c r="D12" s="81">
        <v>4.2599999999999999E-2</v>
      </c>
      <c r="E12" s="30"/>
    </row>
    <row r="13" spans="1:15" ht="15" x14ac:dyDescent="0.2">
      <c r="A13" s="14" t="s">
        <v>617</v>
      </c>
      <c r="B13" s="10" t="s">
        <v>826</v>
      </c>
      <c r="C13" s="15" t="s">
        <v>194</v>
      </c>
      <c r="D13" s="81">
        <v>4.3400000000000001E-2</v>
      </c>
      <c r="E13" s="30"/>
    </row>
    <row r="14" spans="1:15" ht="15" x14ac:dyDescent="0.2">
      <c r="A14" s="14" t="s">
        <v>618</v>
      </c>
      <c r="B14" s="10" t="s">
        <v>827</v>
      </c>
      <c r="C14" s="15" t="s">
        <v>194</v>
      </c>
      <c r="D14" s="81">
        <v>1.9300000000000001E-2</v>
      </c>
      <c r="E14" s="30"/>
    </row>
    <row r="15" spans="1:15" ht="15" x14ac:dyDescent="0.2">
      <c r="A15" s="14" t="s">
        <v>619</v>
      </c>
      <c r="B15" s="10" t="s">
        <v>828</v>
      </c>
      <c r="C15" s="15" t="s">
        <v>194</v>
      </c>
      <c r="D15" s="81">
        <v>1.5E-3</v>
      </c>
      <c r="E15" s="30"/>
    </row>
    <row r="16" spans="1:15" ht="15" x14ac:dyDescent="0.2">
      <c r="A16" s="14" t="s">
        <v>620</v>
      </c>
      <c r="B16" s="10" t="s">
        <v>829</v>
      </c>
      <c r="C16" s="15" t="s">
        <v>55</v>
      </c>
      <c r="D16" s="81">
        <v>1.4800000000000001E-2</v>
      </c>
      <c r="E16" s="30"/>
    </row>
    <row r="17" spans="1:5" ht="15" x14ac:dyDescent="0.2">
      <c r="A17" s="14" t="s">
        <v>621</v>
      </c>
      <c r="B17" s="10" t="s">
        <v>830</v>
      </c>
      <c r="C17" s="15" t="s">
        <v>193</v>
      </c>
      <c r="D17" s="81">
        <v>2.5499999999999998E-2</v>
      </c>
      <c r="E17" s="30"/>
    </row>
    <row r="18" spans="1:5" ht="15" x14ac:dyDescent="0.2">
      <c r="A18" s="14" t="s">
        <v>622</v>
      </c>
      <c r="B18" s="10" t="s">
        <v>831</v>
      </c>
      <c r="C18" s="15" t="s">
        <v>55</v>
      </c>
      <c r="D18" s="81">
        <v>2.92E-2</v>
      </c>
      <c r="E18" s="30"/>
    </row>
    <row r="19" spans="1:5" ht="15" x14ac:dyDescent="0.2">
      <c r="A19" s="14" t="s">
        <v>623</v>
      </c>
      <c r="B19" s="10" t="s">
        <v>832</v>
      </c>
      <c r="C19" s="15" t="s">
        <v>90</v>
      </c>
      <c r="D19" s="81">
        <v>1.8E-3</v>
      </c>
      <c r="E19" s="30"/>
    </row>
    <row r="20" spans="1:5" ht="15" x14ac:dyDescent="0.2">
      <c r="A20" s="14" t="s">
        <v>624</v>
      </c>
      <c r="B20" s="10" t="s">
        <v>833</v>
      </c>
      <c r="C20" s="15" t="s">
        <v>198</v>
      </c>
      <c r="D20" s="81">
        <v>0.1797</v>
      </c>
      <c r="E20" s="30"/>
    </row>
    <row r="21" spans="1:5" ht="15" x14ac:dyDescent="0.2">
      <c r="A21" s="14" t="s">
        <v>625</v>
      </c>
      <c r="B21" s="10" t="s">
        <v>834</v>
      </c>
      <c r="C21" s="15" t="s">
        <v>198</v>
      </c>
      <c r="D21" s="81">
        <v>4.8999999999999998E-3</v>
      </c>
      <c r="E21" s="30"/>
    </row>
    <row r="22" spans="1:5" ht="15" x14ac:dyDescent="0.2">
      <c r="A22" s="14" t="s">
        <v>626</v>
      </c>
      <c r="B22" s="10" t="s">
        <v>835</v>
      </c>
      <c r="C22" s="15" t="s">
        <v>55</v>
      </c>
      <c r="D22" s="81">
        <v>0.17829999999999999</v>
      </c>
      <c r="E22" s="30"/>
    </row>
    <row r="23" spans="1:5" ht="15" x14ac:dyDescent="0.2">
      <c r="A23" s="14" t="s">
        <v>627</v>
      </c>
      <c r="B23" s="10" t="s">
        <v>836</v>
      </c>
      <c r="C23" s="15" t="s">
        <v>55</v>
      </c>
      <c r="D23" s="81">
        <v>1.3100000000000001E-2</v>
      </c>
      <c r="E23" s="30"/>
    </row>
    <row r="24" spans="1:5" ht="15" x14ac:dyDescent="0.2">
      <c r="A24" s="14" t="s">
        <v>628</v>
      </c>
      <c r="B24" s="10" t="s">
        <v>837</v>
      </c>
      <c r="C24" s="15" t="s">
        <v>55</v>
      </c>
      <c r="D24" s="81">
        <v>9.1800000000000007E-2</v>
      </c>
      <c r="E24" s="30"/>
    </row>
    <row r="25" spans="1:5" ht="15" x14ac:dyDescent="0.2">
      <c r="A25" s="14" t="s">
        <v>629</v>
      </c>
      <c r="B25" s="10" t="s">
        <v>838</v>
      </c>
      <c r="C25" s="15" t="s">
        <v>190</v>
      </c>
      <c r="D25" s="81">
        <v>3.5999999999999999E-3</v>
      </c>
      <c r="E25" s="30"/>
    </row>
    <row r="26" spans="1:5" ht="15" x14ac:dyDescent="0.2">
      <c r="A26" s="14" t="s">
        <v>630</v>
      </c>
      <c r="B26" s="10" t="s">
        <v>839</v>
      </c>
      <c r="C26" s="15" t="s">
        <v>190</v>
      </c>
      <c r="D26" s="81">
        <v>6.3E-3</v>
      </c>
      <c r="E26" s="30"/>
    </row>
    <row r="27" spans="1:5" ht="15" x14ac:dyDescent="0.2">
      <c r="A27" s="14" t="s">
        <v>631</v>
      </c>
      <c r="B27" s="10" t="s">
        <v>840</v>
      </c>
      <c r="C27" s="15" t="s">
        <v>190</v>
      </c>
      <c r="D27" s="81">
        <v>1.9099999999999999E-2</v>
      </c>
      <c r="E27" s="30"/>
    </row>
    <row r="28" spans="1:5" ht="15" x14ac:dyDescent="0.2">
      <c r="A28" s="14" t="s">
        <v>632</v>
      </c>
      <c r="B28" s="10" t="s">
        <v>841</v>
      </c>
      <c r="C28" s="15" t="s">
        <v>190</v>
      </c>
      <c r="D28" s="81">
        <v>6.9999999999999999E-4</v>
      </c>
      <c r="E28" s="30"/>
    </row>
    <row r="29" spans="1:5" ht="15" x14ac:dyDescent="0.2">
      <c r="A29" s="14" t="s">
        <v>633</v>
      </c>
      <c r="B29" s="10" t="s">
        <v>842</v>
      </c>
      <c r="C29" s="15" t="s">
        <v>214</v>
      </c>
      <c r="D29" s="81">
        <v>5.3E-3</v>
      </c>
      <c r="E29" s="30"/>
    </row>
    <row r="30" spans="1:5" ht="15" x14ac:dyDescent="0.2">
      <c r="A30" s="14" t="s">
        <v>634</v>
      </c>
      <c r="B30" s="10" t="s">
        <v>843</v>
      </c>
      <c r="C30" s="15" t="s">
        <v>190</v>
      </c>
      <c r="D30" s="81">
        <v>7.9000000000000008E-3</v>
      </c>
      <c r="E30" s="30"/>
    </row>
    <row r="31" spans="1:5" ht="15" x14ac:dyDescent="0.2">
      <c r="A31" s="14" t="s">
        <v>635</v>
      </c>
      <c r="B31" s="10" t="s">
        <v>844</v>
      </c>
      <c r="C31" s="15" t="s">
        <v>190</v>
      </c>
      <c r="D31" s="81">
        <v>6.1999999999999998E-3</v>
      </c>
      <c r="E31" s="30"/>
    </row>
    <row r="32" spans="1:5" ht="15" x14ac:dyDescent="0.2">
      <c r="A32" s="14" t="s">
        <v>636</v>
      </c>
      <c r="B32" s="10" t="s">
        <v>845</v>
      </c>
      <c r="C32" s="15" t="s">
        <v>198</v>
      </c>
      <c r="D32" s="81">
        <v>4.1999999999999997E-3</v>
      </c>
      <c r="E32" s="30"/>
    </row>
    <row r="33" spans="1:5" ht="15.75" thickBot="1" x14ac:dyDescent="0.3">
      <c r="A33" s="110" t="s">
        <v>638</v>
      </c>
      <c r="B33" s="111"/>
      <c r="C33" s="111"/>
      <c r="D33" s="82">
        <f>SUM(D4:D32)</f>
        <v>1.0000000000000002</v>
      </c>
      <c r="E33" s="13">
        <f>SUMIF(E4:E32,"x",D4:D32)</f>
        <v>0</v>
      </c>
    </row>
    <row r="34" spans="1:5" ht="15" x14ac:dyDescent="0.2">
      <c r="A34" s="14" t="s">
        <v>639</v>
      </c>
      <c r="B34" s="15" t="s">
        <v>846</v>
      </c>
      <c r="C34" s="15" t="s">
        <v>198</v>
      </c>
      <c r="D34" s="81">
        <v>6.8999999999999999E-3</v>
      </c>
      <c r="E34" s="30"/>
    </row>
    <row r="35" spans="1:5" ht="15" x14ac:dyDescent="0.2">
      <c r="A35" s="14" t="s">
        <v>640</v>
      </c>
      <c r="B35" s="15" t="s">
        <v>847</v>
      </c>
      <c r="C35" s="15" t="s">
        <v>198</v>
      </c>
      <c r="D35" s="81">
        <v>1.66E-2</v>
      </c>
      <c r="E35" s="30"/>
    </row>
    <row r="36" spans="1:5" ht="15" x14ac:dyDescent="0.2">
      <c r="A36" s="14" t="s">
        <v>641</v>
      </c>
      <c r="B36" s="15" t="s">
        <v>848</v>
      </c>
      <c r="C36" s="15" t="s">
        <v>198</v>
      </c>
      <c r="D36" s="81">
        <v>7.6999999999999999E-2</v>
      </c>
      <c r="E36" s="30"/>
    </row>
    <row r="37" spans="1:5" ht="15" x14ac:dyDescent="0.2">
      <c r="A37" s="14" t="s">
        <v>642</v>
      </c>
      <c r="B37" s="15" t="s">
        <v>849</v>
      </c>
      <c r="C37" s="15" t="s">
        <v>194</v>
      </c>
      <c r="D37" s="81">
        <v>0.35589999999999999</v>
      </c>
      <c r="E37" s="30"/>
    </row>
    <row r="38" spans="1:5" ht="15" x14ac:dyDescent="0.2">
      <c r="A38" s="14" t="s">
        <v>643</v>
      </c>
      <c r="B38" s="15" t="s">
        <v>850</v>
      </c>
      <c r="C38" s="15" t="s">
        <v>194</v>
      </c>
      <c r="D38" s="81">
        <v>3.8E-3</v>
      </c>
      <c r="E38" s="30"/>
    </row>
    <row r="39" spans="1:5" ht="15" x14ac:dyDescent="0.2">
      <c r="A39" s="14" t="s">
        <v>644</v>
      </c>
      <c r="B39" s="15" t="s">
        <v>851</v>
      </c>
      <c r="C39" s="15" t="s">
        <v>194</v>
      </c>
      <c r="D39" s="81">
        <v>5.1200000000000002E-2</v>
      </c>
      <c r="E39" s="30"/>
    </row>
    <row r="40" spans="1:5" ht="15" x14ac:dyDescent="0.2">
      <c r="A40" s="14" t="s">
        <v>645</v>
      </c>
      <c r="B40" s="15" t="s">
        <v>852</v>
      </c>
      <c r="C40" s="15" t="s">
        <v>193</v>
      </c>
      <c r="D40" s="81">
        <v>7.6899999999999996E-2</v>
      </c>
      <c r="E40" s="30"/>
    </row>
    <row r="41" spans="1:5" ht="15" x14ac:dyDescent="0.2">
      <c r="A41" s="14" t="s">
        <v>646</v>
      </c>
      <c r="B41" s="15" t="s">
        <v>853</v>
      </c>
      <c r="C41" s="15" t="s">
        <v>193</v>
      </c>
      <c r="D41" s="81">
        <v>0.1338</v>
      </c>
      <c r="E41" s="30"/>
    </row>
    <row r="42" spans="1:5" ht="15" x14ac:dyDescent="0.2">
      <c r="A42" s="14" t="s">
        <v>647</v>
      </c>
      <c r="B42" s="15" t="s">
        <v>854</v>
      </c>
      <c r="C42" s="15" t="s">
        <v>198</v>
      </c>
      <c r="D42" s="81">
        <v>0.19819999999999999</v>
      </c>
      <c r="E42" s="30"/>
    </row>
    <row r="43" spans="1:5" ht="15" x14ac:dyDescent="0.2">
      <c r="A43" s="14" t="s">
        <v>648</v>
      </c>
      <c r="B43" s="15" t="s">
        <v>855</v>
      </c>
      <c r="C43" s="15" t="s">
        <v>55</v>
      </c>
      <c r="D43" s="81">
        <v>1.4800000000000001E-2</v>
      </c>
      <c r="E43" s="30"/>
    </row>
    <row r="44" spans="1:5" ht="15" x14ac:dyDescent="0.2">
      <c r="A44" s="14" t="s">
        <v>649</v>
      </c>
      <c r="B44" s="15" t="s">
        <v>856</v>
      </c>
      <c r="C44" s="15" t="s">
        <v>55</v>
      </c>
      <c r="D44" s="81">
        <v>2.8E-3</v>
      </c>
      <c r="E44" s="30"/>
    </row>
    <row r="45" spans="1:5" ht="15" x14ac:dyDescent="0.2">
      <c r="A45" s="14" t="s">
        <v>650</v>
      </c>
      <c r="B45" s="15" t="s">
        <v>857</v>
      </c>
      <c r="C45" s="15" t="s">
        <v>214</v>
      </c>
      <c r="D45" s="81">
        <v>4.8300000000000003E-2</v>
      </c>
      <c r="E45" s="30"/>
    </row>
    <row r="46" spans="1:5" ht="15" x14ac:dyDescent="0.2">
      <c r="A46" s="14" t="s">
        <v>651</v>
      </c>
      <c r="B46" s="15" t="s">
        <v>858</v>
      </c>
      <c r="C46" s="15" t="s">
        <v>214</v>
      </c>
      <c r="D46" s="81">
        <v>1.06E-2</v>
      </c>
      <c r="E46" s="30"/>
    </row>
    <row r="47" spans="1:5" ht="15" x14ac:dyDescent="0.2">
      <c r="A47" s="14" t="s">
        <v>652</v>
      </c>
      <c r="B47" s="15" t="s">
        <v>859</v>
      </c>
      <c r="C47" s="15" t="s">
        <v>198</v>
      </c>
      <c r="D47" s="81">
        <v>3.2000000000000002E-3</v>
      </c>
      <c r="E47" s="30"/>
    </row>
    <row r="48" spans="1:5" ht="15.75" thickBot="1" x14ac:dyDescent="0.3">
      <c r="A48" s="110" t="s">
        <v>653</v>
      </c>
      <c r="B48" s="111"/>
      <c r="C48" s="111"/>
      <c r="D48" s="82">
        <f>SUM(D34:D47)</f>
        <v>1.0000000000000002</v>
      </c>
      <c r="E48" s="13">
        <f>SUMIF(E34:E47,"x",D34:D47)</f>
        <v>0</v>
      </c>
    </row>
    <row r="50" spans="1:5" s="2" customFormat="1" ht="14.25" x14ac:dyDescent="0.2">
      <c r="A50" s="9" t="s">
        <v>1144</v>
      </c>
      <c r="D50" s="6"/>
      <c r="E50" s="7"/>
    </row>
    <row r="51" spans="1:5" s="2" customFormat="1" ht="14.25" x14ac:dyDescent="0.2">
      <c r="A51" s="9" t="s">
        <v>1145</v>
      </c>
      <c r="D51" s="6"/>
      <c r="E51" s="7"/>
    </row>
    <row r="52" spans="1:5" s="2" customFormat="1" ht="14.25" x14ac:dyDescent="0.2">
      <c r="A52" s="5"/>
      <c r="D52" s="6"/>
      <c r="E52" s="7"/>
    </row>
    <row r="53" spans="1:5" s="2" customFormat="1" ht="14.25" x14ac:dyDescent="0.2">
      <c r="A53" s="5"/>
      <c r="D53" s="6"/>
      <c r="E53" s="7"/>
    </row>
    <row r="54" spans="1:5" s="2" customFormat="1" ht="14.25" x14ac:dyDescent="0.2">
      <c r="A54" s="5"/>
      <c r="D54" s="6"/>
      <c r="E54" s="7"/>
    </row>
    <row r="55" spans="1:5" s="2" customFormat="1" ht="14.25" x14ac:dyDescent="0.2">
      <c r="A55" s="5"/>
      <c r="D55" s="6"/>
      <c r="E55" s="7"/>
    </row>
    <row r="56" spans="1:5" s="2" customFormat="1" ht="15" x14ac:dyDescent="0.2">
      <c r="A56" s="34"/>
      <c r="B56" s="69"/>
      <c r="C56" s="106"/>
      <c r="D56" s="106"/>
      <c r="E56" s="106"/>
    </row>
    <row r="57" spans="1:5" s="2" customFormat="1" ht="15" x14ac:dyDescent="0.2">
      <c r="A57" s="34"/>
      <c r="B57" s="69"/>
      <c r="C57" s="75"/>
      <c r="D57" s="71"/>
      <c r="E57" s="70"/>
    </row>
  </sheetData>
  <sheetProtection algorithmName="SHA-512" hashValue="DvCZaUfLvfoH+v5dO2p2kXoXU8RanYo+RdS2GPwqhFTkRmm5tfsrPXk+lnACUvEKlqz49OSOFYlW9j4KvIFoeA==" saltValue="KI9vs6cENVrdxYGA7O4aBg==" spinCount="100000" sheet="1" objects="1" scenarios="1"/>
  <mergeCells count="4">
    <mergeCell ref="A1:E1"/>
    <mergeCell ref="A33:C33"/>
    <mergeCell ref="A48:C48"/>
    <mergeCell ref="C56:E56"/>
  </mergeCells>
  <conditionalFormatting sqref="E33">
    <cfRule type="cellIs" dxfId="9" priority="3" stopIfTrue="1" operator="lessThan">
      <formula>0.8</formula>
    </cfRule>
  </conditionalFormatting>
  <conditionalFormatting sqref="E48">
    <cfRule type="cellIs" dxfId="8" priority="2" stopIfTrue="1" operator="lessThan">
      <formula>0.8</formula>
    </cfRule>
  </conditionalFormatting>
  <dataValidations count="1">
    <dataValidation type="list" allowBlank="1" showInputMessage="1" showErrorMessage="1" sqref="E34:E47 E4:E32">
      <formula1>$O$2:$O$3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</sheetPr>
  <dimension ref="A1:O21"/>
  <sheetViews>
    <sheetView topLeftCell="C1" zoomScaleNormal="100" workbookViewId="0">
      <selection activeCell="E5" sqref="E5"/>
    </sheetView>
  </sheetViews>
  <sheetFormatPr baseColWidth="10" defaultRowHeight="12.75" x14ac:dyDescent="0.2"/>
  <cols>
    <col min="1" max="1" width="16.42578125" customWidth="1"/>
    <col min="2" max="2" width="49.140625" customWidth="1"/>
    <col min="3" max="3" width="61.5703125" customWidth="1"/>
    <col min="4" max="5" width="12.7109375" customWidth="1"/>
    <col min="14" max="15" width="0" hidden="1" customWidth="1"/>
  </cols>
  <sheetData>
    <row r="1" spans="1:15" ht="31.5" customHeight="1" thickBot="1" x14ac:dyDescent="0.25">
      <c r="A1" s="107" t="s">
        <v>654</v>
      </c>
      <c r="B1" s="108"/>
      <c r="C1" s="108"/>
      <c r="D1" s="108"/>
      <c r="E1" s="109"/>
    </row>
    <row r="2" spans="1:15" ht="15" thickBot="1" x14ac:dyDescent="0.25">
      <c r="A2" s="5"/>
      <c r="B2" s="2"/>
      <c r="C2" s="2"/>
      <c r="D2" s="6"/>
      <c r="E2" s="7"/>
      <c r="O2" t="s">
        <v>12</v>
      </c>
    </row>
    <row r="3" spans="1:15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O3" s="80" t="s">
        <v>64</v>
      </c>
    </row>
    <row r="4" spans="1:15" ht="15" x14ac:dyDescent="0.2">
      <c r="A4" s="14" t="s">
        <v>655</v>
      </c>
      <c r="B4" s="77" t="s">
        <v>860</v>
      </c>
      <c r="C4" s="15" t="s">
        <v>55</v>
      </c>
      <c r="D4" s="81">
        <v>0.62460000000000004</v>
      </c>
      <c r="E4" s="30"/>
    </row>
    <row r="5" spans="1:15" ht="15" x14ac:dyDescent="0.2">
      <c r="A5" s="14" t="s">
        <v>656</v>
      </c>
      <c r="B5" s="77" t="s">
        <v>861</v>
      </c>
      <c r="C5" s="15" t="s">
        <v>193</v>
      </c>
      <c r="D5" s="81">
        <v>0.21929999999999999</v>
      </c>
      <c r="E5" s="30"/>
    </row>
    <row r="6" spans="1:15" ht="15" x14ac:dyDescent="0.2">
      <c r="A6" s="14" t="s">
        <v>657</v>
      </c>
      <c r="B6" s="77" t="s">
        <v>862</v>
      </c>
      <c r="C6" s="15" t="s">
        <v>198</v>
      </c>
      <c r="D6" s="81">
        <v>0.13070000000000001</v>
      </c>
      <c r="E6" s="30"/>
    </row>
    <row r="7" spans="1:15" ht="15" x14ac:dyDescent="0.2">
      <c r="A7" s="14" t="s">
        <v>658</v>
      </c>
      <c r="B7" s="77" t="s">
        <v>863</v>
      </c>
      <c r="C7" s="15" t="s">
        <v>190</v>
      </c>
      <c r="D7" s="81">
        <v>2.5399999999999999E-2</v>
      </c>
      <c r="E7" s="30"/>
    </row>
    <row r="8" spans="1:15" ht="15.75" thickBot="1" x14ac:dyDescent="0.3">
      <c r="A8" s="116" t="s">
        <v>659</v>
      </c>
      <c r="B8" s="117"/>
      <c r="C8" s="118"/>
      <c r="D8" s="82">
        <f>SUM(D4:D7)</f>
        <v>1.0000000000000002</v>
      </c>
      <c r="E8" s="13">
        <f>SUMIF(E4:E7,"x",D4:D7)</f>
        <v>0</v>
      </c>
    </row>
    <row r="9" spans="1:15" ht="15" x14ac:dyDescent="0.2">
      <c r="A9" s="14" t="s">
        <v>660</v>
      </c>
      <c r="B9" s="15" t="s">
        <v>864</v>
      </c>
      <c r="C9" s="15" t="s">
        <v>55</v>
      </c>
      <c r="D9" s="81">
        <v>0.32690000000000002</v>
      </c>
      <c r="E9" s="30"/>
    </row>
    <row r="10" spans="1:15" ht="15" x14ac:dyDescent="0.2">
      <c r="A10" s="14" t="s">
        <v>661</v>
      </c>
      <c r="B10" s="15" t="s">
        <v>865</v>
      </c>
      <c r="C10" s="15" t="s">
        <v>190</v>
      </c>
      <c r="D10" s="81">
        <v>0.43590000000000001</v>
      </c>
      <c r="E10" s="30"/>
    </row>
    <row r="11" spans="1:15" ht="15" x14ac:dyDescent="0.2">
      <c r="A11" s="14" t="s">
        <v>662</v>
      </c>
      <c r="B11" s="15" t="s">
        <v>866</v>
      </c>
      <c r="C11" s="15" t="s">
        <v>190</v>
      </c>
      <c r="D11" s="81">
        <v>0.23719999999999999</v>
      </c>
      <c r="E11" s="30"/>
    </row>
    <row r="12" spans="1:15" ht="15.75" thickBot="1" x14ac:dyDescent="0.3">
      <c r="A12" s="110" t="s">
        <v>663</v>
      </c>
      <c r="B12" s="111"/>
      <c r="C12" s="111"/>
      <c r="D12" s="82">
        <f>SUM(D9:D11)</f>
        <v>1</v>
      </c>
      <c r="E12" s="13">
        <f>SUMIF(E9:E11,"x",D9:D11)</f>
        <v>0</v>
      </c>
    </row>
    <row r="14" spans="1:15" s="2" customFormat="1" ht="14.25" x14ac:dyDescent="0.2">
      <c r="A14" s="9" t="s">
        <v>1144</v>
      </c>
      <c r="D14" s="6"/>
      <c r="E14" s="7"/>
    </row>
    <row r="15" spans="1:15" s="2" customFormat="1" ht="14.25" x14ac:dyDescent="0.2">
      <c r="A15" s="9" t="s">
        <v>1145</v>
      </c>
      <c r="D15" s="6"/>
      <c r="E15" s="7"/>
    </row>
    <row r="16" spans="1:15" s="2" customFormat="1" ht="14.25" x14ac:dyDescent="0.2">
      <c r="A16" s="5"/>
      <c r="D16" s="6"/>
      <c r="E16" s="7"/>
    </row>
    <row r="17" spans="1:5" s="2" customFormat="1" ht="14.25" x14ac:dyDescent="0.2">
      <c r="A17" s="5"/>
      <c r="D17" s="6"/>
      <c r="E17" s="7"/>
    </row>
    <row r="18" spans="1:5" s="2" customFormat="1" ht="14.25" x14ac:dyDescent="0.2">
      <c r="A18" s="5"/>
      <c r="D18" s="6"/>
      <c r="E18" s="7"/>
    </row>
    <row r="19" spans="1:5" s="2" customFormat="1" ht="14.25" x14ac:dyDescent="0.2">
      <c r="A19" s="5"/>
      <c r="D19" s="6"/>
      <c r="E19" s="7"/>
    </row>
    <row r="20" spans="1:5" s="2" customFormat="1" ht="15" x14ac:dyDescent="0.2">
      <c r="A20" s="34"/>
      <c r="B20" s="69"/>
      <c r="C20" s="106"/>
      <c r="D20" s="106"/>
      <c r="E20" s="106"/>
    </row>
    <row r="21" spans="1:5" s="2" customFormat="1" ht="15" x14ac:dyDescent="0.2">
      <c r="A21" s="34"/>
      <c r="B21" s="69"/>
      <c r="C21" s="75"/>
      <c r="D21" s="71"/>
      <c r="E21" s="70"/>
    </row>
  </sheetData>
  <sheetProtection algorithmName="SHA-512" hashValue="I7HRtH0IdQ90Wtcx2QnkhXea0djC/RFIYAPkm1i7dnC/nha5hntofBUcDTzuvgAXciVzaS+++a1wwebtUyD6Bw==" saltValue="t7Fkwq4dR8WX+gmvWZGr8A==" spinCount="100000" sheet="1" objects="1" scenarios="1"/>
  <mergeCells count="4">
    <mergeCell ref="A1:E1"/>
    <mergeCell ref="A8:C8"/>
    <mergeCell ref="A12:C12"/>
    <mergeCell ref="C20:E20"/>
  </mergeCells>
  <conditionalFormatting sqref="E12">
    <cfRule type="cellIs" dxfId="7" priority="2" stopIfTrue="1" operator="lessThan">
      <formula>0.8</formula>
    </cfRule>
  </conditionalFormatting>
  <conditionalFormatting sqref="E8">
    <cfRule type="cellIs" dxfId="6" priority="3" stopIfTrue="1" operator="lessThan">
      <formula>0.8</formula>
    </cfRule>
  </conditionalFormatting>
  <dataValidations count="1">
    <dataValidation type="list" allowBlank="1" showInputMessage="1" showErrorMessage="1" sqref="E4:E7 E9:E11">
      <formula1>$O$2:$O$3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1" tint="-0.34998626667073579"/>
  </sheetPr>
  <dimension ref="A1:N25"/>
  <sheetViews>
    <sheetView zoomScaleNormal="100" workbookViewId="0">
      <selection activeCell="G8" sqref="G8"/>
    </sheetView>
  </sheetViews>
  <sheetFormatPr baseColWidth="10" defaultRowHeight="12.75" x14ac:dyDescent="0.2"/>
  <cols>
    <col min="1" max="1" width="16.42578125" customWidth="1"/>
    <col min="2" max="2" width="35.28515625" customWidth="1"/>
    <col min="3" max="3" width="32" customWidth="1"/>
    <col min="4" max="5" width="12.7109375" customWidth="1"/>
    <col min="13" max="14" width="0" hidden="1" customWidth="1"/>
  </cols>
  <sheetData>
    <row r="1" spans="1:14" ht="34.5" customHeight="1" thickBot="1" x14ac:dyDescent="0.25">
      <c r="A1" s="107" t="s">
        <v>675</v>
      </c>
      <c r="B1" s="108"/>
      <c r="C1" s="108"/>
      <c r="D1" s="108"/>
      <c r="E1" s="109"/>
    </row>
    <row r="2" spans="1:14" ht="15" thickBot="1" x14ac:dyDescent="0.25">
      <c r="A2" s="5"/>
      <c r="B2" s="2"/>
      <c r="C2" s="2"/>
      <c r="D2" s="6"/>
      <c r="E2" s="7"/>
      <c r="N2" t="s">
        <v>12</v>
      </c>
    </row>
    <row r="3" spans="1:14" ht="42.75" customHeight="1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N3" s="80" t="s">
        <v>64</v>
      </c>
    </row>
    <row r="4" spans="1:14" ht="15" x14ac:dyDescent="0.2">
      <c r="A4" s="14" t="s">
        <v>664</v>
      </c>
      <c r="B4" s="77" t="s">
        <v>867</v>
      </c>
      <c r="C4" s="15" t="s">
        <v>90</v>
      </c>
      <c r="D4" s="81">
        <v>5.3600000000000002E-2</v>
      </c>
      <c r="E4" s="30"/>
    </row>
    <row r="5" spans="1:14" ht="15" x14ac:dyDescent="0.2">
      <c r="A5" s="14" t="s">
        <v>665</v>
      </c>
      <c r="B5" s="77" t="s">
        <v>868</v>
      </c>
      <c r="C5" s="15" t="s">
        <v>194</v>
      </c>
      <c r="D5" s="81">
        <v>0.125</v>
      </c>
      <c r="E5" s="30"/>
    </row>
    <row r="6" spans="1:14" ht="15" x14ac:dyDescent="0.2">
      <c r="A6" s="14" t="s">
        <v>666</v>
      </c>
      <c r="B6" s="77" t="s">
        <v>869</v>
      </c>
      <c r="C6" s="15" t="s">
        <v>193</v>
      </c>
      <c r="D6" s="81">
        <v>3.5700000000000003E-2</v>
      </c>
      <c r="E6" s="30"/>
    </row>
    <row r="7" spans="1:14" ht="15" x14ac:dyDescent="0.2">
      <c r="A7" s="14" t="s">
        <v>667</v>
      </c>
      <c r="B7" s="77" t="s">
        <v>870</v>
      </c>
      <c r="C7" s="15" t="s">
        <v>55</v>
      </c>
      <c r="D7" s="81">
        <v>0.78569999999999995</v>
      </c>
      <c r="E7" s="30"/>
    </row>
    <row r="8" spans="1:14" ht="15.75" thickBot="1" x14ac:dyDescent="0.3">
      <c r="A8" s="116" t="s">
        <v>676</v>
      </c>
      <c r="B8" s="117"/>
      <c r="C8" s="118"/>
      <c r="D8" s="82">
        <f>SUM(D4:D7)</f>
        <v>1</v>
      </c>
      <c r="E8" s="13">
        <f>SUMIF(E4:E7,"x",D4:D7)</f>
        <v>0</v>
      </c>
    </row>
    <row r="9" spans="1:14" ht="15" x14ac:dyDescent="0.2">
      <c r="A9" s="14" t="s">
        <v>668</v>
      </c>
      <c r="B9" s="15" t="s">
        <v>871</v>
      </c>
      <c r="C9" s="15" t="s">
        <v>198</v>
      </c>
      <c r="D9" s="81">
        <v>4.19E-2</v>
      </c>
      <c r="E9" s="30"/>
    </row>
    <row r="10" spans="1:14" ht="15" x14ac:dyDescent="0.2">
      <c r="A10" s="14" t="s">
        <v>669</v>
      </c>
      <c r="B10" s="15" t="s">
        <v>872</v>
      </c>
      <c r="C10" s="15" t="s">
        <v>90</v>
      </c>
      <c r="D10" s="81">
        <v>0.1391</v>
      </c>
      <c r="E10" s="30"/>
    </row>
    <row r="11" spans="1:14" ht="15" x14ac:dyDescent="0.2">
      <c r="A11" s="14" t="s">
        <v>670</v>
      </c>
      <c r="B11" s="15" t="s">
        <v>873</v>
      </c>
      <c r="C11" s="15" t="s">
        <v>875</v>
      </c>
      <c r="D11" s="81">
        <v>1.7899999999999999E-2</v>
      </c>
      <c r="E11" s="30"/>
    </row>
    <row r="12" spans="1:14" ht="15" x14ac:dyDescent="0.2">
      <c r="A12" s="14" t="s">
        <v>671</v>
      </c>
      <c r="B12" s="15" t="s">
        <v>874</v>
      </c>
      <c r="C12" s="15" t="s">
        <v>193</v>
      </c>
      <c r="D12" s="81">
        <v>5.8799999999999998E-2</v>
      </c>
      <c r="E12" s="30"/>
    </row>
    <row r="13" spans="1:14" ht="15" x14ac:dyDescent="0.2">
      <c r="A13" s="14" t="s">
        <v>672</v>
      </c>
      <c r="B13" s="15" t="s">
        <v>876</v>
      </c>
      <c r="C13" s="15" t="s">
        <v>194</v>
      </c>
      <c r="D13" s="81">
        <v>0.1087</v>
      </c>
      <c r="E13" s="30"/>
    </row>
    <row r="14" spans="1:14" ht="15" x14ac:dyDescent="0.2">
      <c r="A14" s="14" t="s">
        <v>673</v>
      </c>
      <c r="B14" s="15" t="s">
        <v>877</v>
      </c>
      <c r="C14" s="15" t="s">
        <v>194</v>
      </c>
      <c r="D14" s="81">
        <v>2.5899999999999999E-2</v>
      </c>
      <c r="E14" s="30"/>
    </row>
    <row r="15" spans="1:14" ht="15" x14ac:dyDescent="0.2">
      <c r="A15" s="14" t="s">
        <v>674</v>
      </c>
      <c r="B15" s="15" t="s">
        <v>878</v>
      </c>
      <c r="C15" s="15" t="s">
        <v>55</v>
      </c>
      <c r="D15" s="81">
        <v>0.60770000000000002</v>
      </c>
      <c r="E15" s="30"/>
    </row>
    <row r="16" spans="1:14" ht="15.75" thickBot="1" x14ac:dyDescent="0.3">
      <c r="A16" s="110" t="s">
        <v>677</v>
      </c>
      <c r="B16" s="111"/>
      <c r="C16" s="111"/>
      <c r="D16" s="82">
        <f>SUM(D9:D15)</f>
        <v>1</v>
      </c>
      <c r="E16" s="13">
        <f>SUMIF(E9:E15,"x",D9:D15)</f>
        <v>0</v>
      </c>
    </row>
    <row r="18" spans="1:5" s="2" customFormat="1" ht="14.25" x14ac:dyDescent="0.2">
      <c r="A18" s="9" t="s">
        <v>1144</v>
      </c>
      <c r="D18" s="6"/>
      <c r="E18" s="7"/>
    </row>
    <row r="19" spans="1:5" s="2" customFormat="1" ht="14.25" x14ac:dyDescent="0.2">
      <c r="A19" s="9" t="s">
        <v>1145</v>
      </c>
      <c r="D19" s="6"/>
      <c r="E19" s="7"/>
    </row>
    <row r="20" spans="1:5" s="2" customFormat="1" ht="14.25" x14ac:dyDescent="0.2">
      <c r="A20" s="5"/>
      <c r="D20" s="6"/>
      <c r="E20" s="7"/>
    </row>
    <row r="21" spans="1:5" s="2" customFormat="1" ht="14.25" x14ac:dyDescent="0.2">
      <c r="A21" s="5"/>
      <c r="D21" s="6"/>
      <c r="E21" s="7"/>
    </row>
    <row r="22" spans="1:5" s="2" customFormat="1" ht="14.25" x14ac:dyDescent="0.2">
      <c r="A22" s="5"/>
      <c r="D22" s="6"/>
      <c r="E22" s="7"/>
    </row>
    <row r="23" spans="1:5" s="2" customFormat="1" ht="14.25" x14ac:dyDescent="0.2">
      <c r="A23" s="5"/>
      <c r="D23" s="6"/>
      <c r="E23" s="7"/>
    </row>
    <row r="24" spans="1:5" s="2" customFormat="1" ht="15" x14ac:dyDescent="0.2">
      <c r="A24" s="34"/>
      <c r="B24" s="69"/>
      <c r="C24" s="106"/>
      <c r="D24" s="106"/>
      <c r="E24" s="106"/>
    </row>
    <row r="25" spans="1:5" s="2" customFormat="1" ht="15" x14ac:dyDescent="0.2">
      <c r="A25" s="34"/>
      <c r="B25" s="69"/>
      <c r="C25" s="75"/>
      <c r="D25" s="71"/>
      <c r="E25" s="70"/>
    </row>
  </sheetData>
  <sheetProtection algorithmName="SHA-512" hashValue="Czxlo0BuhSdKIoFGcqI3yFD+MDaLChn/NsTp9chM8bvT0vFRZvNkekKheOlalPoBnPTj4BKc5nwhhB3cCTEjvg==" saltValue="qk83di+okHC5HnRNAjRpOw==" spinCount="100000" sheet="1" objects="1" scenarios="1"/>
  <mergeCells count="4">
    <mergeCell ref="A1:E1"/>
    <mergeCell ref="A8:C8"/>
    <mergeCell ref="A16:C16"/>
    <mergeCell ref="C24:E24"/>
  </mergeCells>
  <conditionalFormatting sqref="E16">
    <cfRule type="cellIs" dxfId="5" priority="2" stopIfTrue="1" operator="lessThan">
      <formula>0.8</formula>
    </cfRule>
  </conditionalFormatting>
  <conditionalFormatting sqref="E8">
    <cfRule type="cellIs" dxfId="4" priority="3" stopIfTrue="1" operator="lessThan">
      <formula>0.8</formula>
    </cfRule>
  </conditionalFormatting>
  <dataValidations count="1">
    <dataValidation type="list" allowBlank="1" showInputMessage="1" showErrorMessage="1" sqref="E4:E7 E9:E15">
      <formula1>$N$2:$N$3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10"/>
  </sheetPr>
  <dimension ref="A1:Q66"/>
  <sheetViews>
    <sheetView zoomScaleNormal="100" workbookViewId="0">
      <selection activeCell="H6" sqref="H6"/>
    </sheetView>
  </sheetViews>
  <sheetFormatPr baseColWidth="10" defaultRowHeight="14.25" x14ac:dyDescent="0.2"/>
  <cols>
    <col min="1" max="1" width="16" style="5" customWidth="1"/>
    <col min="2" max="2" width="34.85546875" style="2" bestFit="1" customWidth="1"/>
    <col min="3" max="3" width="32" style="2" bestFit="1" customWidth="1"/>
    <col min="4" max="4" width="13.140625" style="6" customWidth="1"/>
    <col min="5" max="5" width="12.7109375" style="7" customWidth="1"/>
    <col min="6" max="6" width="5" style="2" customWidth="1"/>
    <col min="7" max="11" width="11.42578125" style="2"/>
    <col min="12" max="12" width="0" style="2" hidden="1" customWidth="1"/>
    <col min="13" max="14" width="11.42578125" style="2"/>
    <col min="15" max="17" width="11.42578125" style="2" customWidth="1"/>
    <col min="18" max="16384" width="11.42578125" style="2"/>
  </cols>
  <sheetData>
    <row r="1" spans="1:17" ht="33" customHeight="1" thickBot="1" x14ac:dyDescent="0.25">
      <c r="A1" s="107" t="s">
        <v>879</v>
      </c>
      <c r="B1" s="108"/>
      <c r="C1" s="108"/>
      <c r="D1" s="108"/>
      <c r="E1" s="109"/>
    </row>
    <row r="2" spans="1:17" ht="15" thickBot="1" x14ac:dyDescent="0.25">
      <c r="Q2" s="2" t="s">
        <v>12</v>
      </c>
    </row>
    <row r="3" spans="1:17" ht="33" customHeight="1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24" t="s">
        <v>63</v>
      </c>
      <c r="Q3" s="2" t="s">
        <v>64</v>
      </c>
    </row>
    <row r="4" spans="1:17" s="3" customFormat="1" ht="15" x14ac:dyDescent="0.2">
      <c r="A4" s="11" t="s">
        <v>678</v>
      </c>
      <c r="B4" s="12" t="s">
        <v>880</v>
      </c>
      <c r="C4" s="12" t="s">
        <v>193</v>
      </c>
      <c r="D4" s="90">
        <v>0.16209999999999999</v>
      </c>
      <c r="E4" s="32"/>
      <c r="G4" s="26"/>
      <c r="P4" s="3" t="s">
        <v>12</v>
      </c>
    </row>
    <row r="5" spans="1:17" s="25" customFormat="1" ht="15" x14ac:dyDescent="0.2">
      <c r="A5" s="27" t="s">
        <v>679</v>
      </c>
      <c r="B5" s="10" t="s">
        <v>881</v>
      </c>
      <c r="C5" s="10" t="s">
        <v>198</v>
      </c>
      <c r="D5" s="28">
        <v>8.9999999999999998E-4</v>
      </c>
      <c r="E5" s="31"/>
      <c r="G5" s="26"/>
      <c r="P5" s="25" t="s">
        <v>64</v>
      </c>
    </row>
    <row r="6" spans="1:17" s="25" customFormat="1" ht="15" x14ac:dyDescent="0.2">
      <c r="A6" s="27" t="s">
        <v>680</v>
      </c>
      <c r="B6" s="10" t="s">
        <v>882</v>
      </c>
      <c r="C6" s="10" t="s">
        <v>194</v>
      </c>
      <c r="D6" s="28">
        <v>1.1900000000000001E-2</v>
      </c>
      <c r="E6" s="31"/>
      <c r="G6" s="26"/>
    </row>
    <row r="7" spans="1:17" s="25" customFormat="1" ht="15" x14ac:dyDescent="0.2">
      <c r="A7" s="27" t="s">
        <v>681</v>
      </c>
      <c r="B7" s="10" t="s">
        <v>883</v>
      </c>
      <c r="C7" s="10" t="s">
        <v>193</v>
      </c>
      <c r="D7" s="28">
        <v>3.8E-3</v>
      </c>
      <c r="E7" s="31"/>
      <c r="G7" s="26"/>
    </row>
    <row r="8" spans="1:17" s="25" customFormat="1" ht="15" x14ac:dyDescent="0.2">
      <c r="A8" s="27" t="s">
        <v>682</v>
      </c>
      <c r="B8" s="10" t="s">
        <v>884</v>
      </c>
      <c r="C8" s="10" t="s">
        <v>55</v>
      </c>
      <c r="D8" s="28">
        <v>4.1799999999999997E-2</v>
      </c>
      <c r="E8" s="31"/>
      <c r="G8" s="26"/>
    </row>
    <row r="9" spans="1:17" s="25" customFormat="1" ht="15" x14ac:dyDescent="0.2">
      <c r="A9" s="27" t="s">
        <v>683</v>
      </c>
      <c r="B9" s="25" t="s">
        <v>885</v>
      </c>
      <c r="C9" s="10" t="s">
        <v>55</v>
      </c>
      <c r="D9" s="28">
        <v>0.1749</v>
      </c>
      <c r="E9" s="31"/>
      <c r="G9" s="26"/>
    </row>
    <row r="10" spans="1:17" s="25" customFormat="1" ht="15" x14ac:dyDescent="0.2">
      <c r="A10" s="27" t="s">
        <v>684</v>
      </c>
      <c r="B10" s="10" t="s">
        <v>886</v>
      </c>
      <c r="C10" s="10" t="s">
        <v>55</v>
      </c>
      <c r="D10" s="28">
        <v>0.1767</v>
      </c>
      <c r="E10" s="31"/>
      <c r="G10" s="26"/>
    </row>
    <row r="11" spans="1:17" s="25" customFormat="1" ht="15" x14ac:dyDescent="0.2">
      <c r="A11" s="27" t="s">
        <v>685</v>
      </c>
      <c r="B11" s="10" t="s">
        <v>887</v>
      </c>
      <c r="C11" s="10" t="s">
        <v>190</v>
      </c>
      <c r="D11" s="28">
        <v>6.9500000000000006E-2</v>
      </c>
      <c r="E11" s="31"/>
      <c r="G11" s="26"/>
    </row>
    <row r="12" spans="1:17" s="25" customFormat="1" ht="15" x14ac:dyDescent="0.2">
      <c r="A12" s="27" t="s">
        <v>686</v>
      </c>
      <c r="B12" s="10" t="s">
        <v>888</v>
      </c>
      <c r="C12" s="10" t="s">
        <v>198</v>
      </c>
      <c r="D12" s="28">
        <v>3.4200000000000001E-2</v>
      </c>
      <c r="E12" s="31"/>
      <c r="G12" s="26"/>
    </row>
    <row r="13" spans="1:17" s="25" customFormat="1" ht="15" x14ac:dyDescent="0.2">
      <c r="A13" s="27" t="s">
        <v>687</v>
      </c>
      <c r="B13" s="10" t="s">
        <v>889</v>
      </c>
      <c r="C13" s="10" t="s">
        <v>444</v>
      </c>
      <c r="D13" s="28">
        <v>0.2949</v>
      </c>
      <c r="E13" s="31"/>
      <c r="G13" s="26"/>
    </row>
    <row r="14" spans="1:17" s="25" customFormat="1" ht="15" x14ac:dyDescent="0.2">
      <c r="A14" s="27" t="s">
        <v>688</v>
      </c>
      <c r="B14" s="10" t="s">
        <v>890</v>
      </c>
      <c r="C14" s="10" t="s">
        <v>220</v>
      </c>
      <c r="D14" s="28">
        <v>2.7900000000000001E-2</v>
      </c>
      <c r="E14" s="31"/>
      <c r="G14" s="26"/>
    </row>
    <row r="15" spans="1:17" s="25" customFormat="1" ht="15" x14ac:dyDescent="0.2">
      <c r="A15" s="27" t="s">
        <v>689</v>
      </c>
      <c r="B15" s="10" t="s">
        <v>891</v>
      </c>
      <c r="C15" s="10" t="s">
        <v>444</v>
      </c>
      <c r="D15" s="28">
        <v>1.4E-3</v>
      </c>
      <c r="E15" s="31"/>
      <c r="G15" s="26"/>
    </row>
    <row r="16" spans="1:17" s="1" customFormat="1" ht="15.75" thickBot="1" x14ac:dyDescent="0.3">
      <c r="A16" s="110" t="s">
        <v>690</v>
      </c>
      <c r="B16" s="111"/>
      <c r="C16" s="111"/>
      <c r="D16" s="91">
        <f>SUM(D4:D15)</f>
        <v>0.99999999999999989</v>
      </c>
      <c r="E16" s="13">
        <f>SUMIF(E4:E15,"x",D4:D15)</f>
        <v>0</v>
      </c>
    </row>
    <row r="17" spans="1:7" s="25" customFormat="1" ht="15" x14ac:dyDescent="0.2">
      <c r="A17" s="27" t="s">
        <v>892</v>
      </c>
      <c r="B17" s="10" t="s">
        <v>895</v>
      </c>
      <c r="C17" s="10" t="s">
        <v>193</v>
      </c>
      <c r="D17" s="28">
        <v>0.4123</v>
      </c>
      <c r="E17" s="31"/>
      <c r="G17" s="26"/>
    </row>
    <row r="18" spans="1:7" s="25" customFormat="1" ht="15" x14ac:dyDescent="0.2">
      <c r="A18" s="27" t="s">
        <v>893</v>
      </c>
      <c r="B18" s="10" t="s">
        <v>896</v>
      </c>
      <c r="C18" s="10" t="s">
        <v>198</v>
      </c>
      <c r="D18" s="28">
        <v>0.41699999999999998</v>
      </c>
      <c r="E18" s="31"/>
      <c r="G18" s="26"/>
    </row>
    <row r="19" spans="1:7" s="25" customFormat="1" ht="15" x14ac:dyDescent="0.2">
      <c r="A19" s="27" t="s">
        <v>894</v>
      </c>
      <c r="B19" s="10" t="s">
        <v>897</v>
      </c>
      <c r="C19" s="10" t="s">
        <v>220</v>
      </c>
      <c r="D19" s="28">
        <v>0.17069999999999999</v>
      </c>
      <c r="E19" s="31"/>
      <c r="G19" s="26"/>
    </row>
    <row r="20" spans="1:7" s="1" customFormat="1" ht="15.75" thickBot="1" x14ac:dyDescent="0.3">
      <c r="A20" s="110" t="s">
        <v>921</v>
      </c>
      <c r="B20" s="111"/>
      <c r="C20" s="111"/>
      <c r="D20" s="91">
        <f>SUM(D17:D19)</f>
        <v>0.99999999999999989</v>
      </c>
      <c r="E20" s="13">
        <f>SUMIF(E17:E19,"x",D17:D19)</f>
        <v>0</v>
      </c>
    </row>
    <row r="21" spans="1:7" s="25" customFormat="1" ht="15" x14ac:dyDescent="0.2">
      <c r="A21" s="27" t="s">
        <v>898</v>
      </c>
      <c r="B21" s="10" t="s">
        <v>909</v>
      </c>
      <c r="C21" s="10" t="s">
        <v>90</v>
      </c>
      <c r="D21" s="28">
        <v>2.8899999999999999E-2</v>
      </c>
      <c r="E21" s="31"/>
      <c r="G21" s="26"/>
    </row>
    <row r="22" spans="1:7" s="25" customFormat="1" ht="15" x14ac:dyDescent="0.2">
      <c r="A22" s="27" t="s">
        <v>899</v>
      </c>
      <c r="B22" s="10" t="s">
        <v>910</v>
      </c>
      <c r="C22" s="10" t="s">
        <v>55</v>
      </c>
      <c r="D22" s="28">
        <v>9.1000000000000004E-3</v>
      </c>
      <c r="E22" s="31"/>
      <c r="G22" s="26"/>
    </row>
    <row r="23" spans="1:7" s="25" customFormat="1" ht="15" x14ac:dyDescent="0.2">
      <c r="A23" s="27" t="s">
        <v>900</v>
      </c>
      <c r="B23" s="10" t="s">
        <v>911</v>
      </c>
      <c r="C23" s="10" t="s">
        <v>194</v>
      </c>
      <c r="D23" s="28">
        <v>1.09E-2</v>
      </c>
      <c r="E23" s="31"/>
      <c r="G23" s="26"/>
    </row>
    <row r="24" spans="1:7" s="25" customFormat="1" ht="15" x14ac:dyDescent="0.2">
      <c r="A24" s="27" t="s">
        <v>901</v>
      </c>
      <c r="B24" s="10" t="s">
        <v>912</v>
      </c>
      <c r="C24" s="10" t="s">
        <v>55</v>
      </c>
      <c r="D24" s="28">
        <v>0.36709999999999998</v>
      </c>
      <c r="E24" s="31"/>
      <c r="G24" s="26"/>
    </row>
    <row r="25" spans="1:7" s="25" customFormat="1" ht="15" x14ac:dyDescent="0.2">
      <c r="A25" s="27" t="s">
        <v>902</v>
      </c>
      <c r="B25" s="10" t="s">
        <v>913</v>
      </c>
      <c r="C25" s="10" t="s">
        <v>198</v>
      </c>
      <c r="D25" s="28">
        <v>0.2278</v>
      </c>
      <c r="E25" s="31"/>
      <c r="G25" s="26"/>
    </row>
    <row r="26" spans="1:7" s="25" customFormat="1" ht="15" x14ac:dyDescent="0.2">
      <c r="A26" s="27" t="s">
        <v>903</v>
      </c>
      <c r="B26" s="10" t="s">
        <v>914</v>
      </c>
      <c r="C26" s="10" t="s">
        <v>915</v>
      </c>
      <c r="D26" s="28">
        <v>0.17549999999999999</v>
      </c>
      <c r="E26" s="31"/>
      <c r="G26" s="26"/>
    </row>
    <row r="27" spans="1:7" s="25" customFormat="1" ht="15" x14ac:dyDescent="0.2">
      <c r="A27" s="27" t="s">
        <v>904</v>
      </c>
      <c r="B27" s="10" t="s">
        <v>916</v>
      </c>
      <c r="C27" s="10" t="s">
        <v>915</v>
      </c>
      <c r="D27" s="28">
        <v>3.2899999999999999E-2</v>
      </c>
      <c r="E27" s="31"/>
      <c r="G27" s="26"/>
    </row>
    <row r="28" spans="1:7" s="25" customFormat="1" ht="15" x14ac:dyDescent="0.2">
      <c r="A28" s="27" t="s">
        <v>905</v>
      </c>
      <c r="B28" s="10" t="s">
        <v>917</v>
      </c>
      <c r="C28" s="10" t="s">
        <v>216</v>
      </c>
      <c r="D28" s="28">
        <v>0.1082</v>
      </c>
      <c r="E28" s="31"/>
      <c r="G28" s="26"/>
    </row>
    <row r="29" spans="1:7" s="25" customFormat="1" ht="15" x14ac:dyDescent="0.2">
      <c r="A29" s="27" t="s">
        <v>906</v>
      </c>
      <c r="B29" s="10" t="s">
        <v>918</v>
      </c>
      <c r="C29" s="10" t="s">
        <v>216</v>
      </c>
      <c r="D29" s="28">
        <v>1.8E-3</v>
      </c>
      <c r="E29" s="31"/>
      <c r="G29" s="26"/>
    </row>
    <row r="30" spans="1:7" s="25" customFormat="1" ht="15" x14ac:dyDescent="0.2">
      <c r="A30" s="27" t="s">
        <v>907</v>
      </c>
      <c r="B30" s="10" t="s">
        <v>919</v>
      </c>
      <c r="C30" s="10" t="s">
        <v>67</v>
      </c>
      <c r="D30" s="28">
        <v>3.2800000000000003E-2</v>
      </c>
      <c r="E30" s="31"/>
      <c r="G30" s="26"/>
    </row>
    <row r="31" spans="1:7" s="25" customFormat="1" ht="15" x14ac:dyDescent="0.2">
      <c r="A31" s="27" t="s">
        <v>908</v>
      </c>
      <c r="B31" s="10" t="s">
        <v>920</v>
      </c>
      <c r="C31" s="10" t="s">
        <v>67</v>
      </c>
      <c r="D31" s="28">
        <v>5.0000000000000001E-3</v>
      </c>
      <c r="E31" s="31"/>
      <c r="G31" s="26"/>
    </row>
    <row r="32" spans="1:7" s="1" customFormat="1" ht="15.75" thickBot="1" x14ac:dyDescent="0.3">
      <c r="A32" s="110" t="s">
        <v>922</v>
      </c>
      <c r="B32" s="111"/>
      <c r="C32" s="111"/>
      <c r="D32" s="91">
        <f>SUM(D21:D31)</f>
        <v>1</v>
      </c>
      <c r="E32" s="13">
        <f>SUMIF(E21:E31,"x",D21:D31)</f>
        <v>0</v>
      </c>
    </row>
    <row r="33" spans="1:7" s="25" customFormat="1" ht="15" x14ac:dyDescent="0.2">
      <c r="A33" s="27" t="s">
        <v>923</v>
      </c>
      <c r="B33" s="10" t="s">
        <v>933</v>
      </c>
      <c r="C33" s="10" t="s">
        <v>55</v>
      </c>
      <c r="D33" s="28">
        <v>5.2299999999999999E-2</v>
      </c>
      <c r="E33" s="31"/>
      <c r="G33" s="26"/>
    </row>
    <row r="34" spans="1:7" s="25" customFormat="1" ht="15" x14ac:dyDescent="0.2">
      <c r="A34" s="27" t="s">
        <v>924</v>
      </c>
      <c r="B34" s="10" t="s">
        <v>934</v>
      </c>
      <c r="C34" s="10" t="s">
        <v>935</v>
      </c>
      <c r="D34" s="28">
        <v>4.9599999999999998E-2</v>
      </c>
      <c r="E34" s="31"/>
      <c r="G34" s="26"/>
    </row>
    <row r="35" spans="1:7" s="25" customFormat="1" ht="15" x14ac:dyDescent="0.2">
      <c r="A35" s="27" t="s">
        <v>925</v>
      </c>
      <c r="B35" s="10" t="s">
        <v>936</v>
      </c>
      <c r="C35" s="10" t="s">
        <v>194</v>
      </c>
      <c r="D35" s="28">
        <v>0.19239999999999999</v>
      </c>
      <c r="E35" s="31"/>
      <c r="G35" s="26"/>
    </row>
    <row r="36" spans="1:7" s="25" customFormat="1" ht="15" x14ac:dyDescent="0.2">
      <c r="A36" s="27" t="s">
        <v>926</v>
      </c>
      <c r="B36" s="10" t="s">
        <v>937</v>
      </c>
      <c r="C36" s="10" t="s">
        <v>194</v>
      </c>
      <c r="D36" s="28">
        <v>0.5887</v>
      </c>
      <c r="E36" s="31"/>
      <c r="G36" s="26"/>
    </row>
    <row r="37" spans="1:7" s="25" customFormat="1" ht="15" x14ac:dyDescent="0.2">
      <c r="A37" s="27" t="s">
        <v>927</v>
      </c>
      <c r="B37" s="10" t="s">
        <v>938</v>
      </c>
      <c r="C37" s="10" t="s">
        <v>198</v>
      </c>
      <c r="D37" s="28">
        <v>7.9000000000000008E-3</v>
      </c>
      <c r="E37" s="31"/>
      <c r="G37" s="26"/>
    </row>
    <row r="38" spans="1:7" s="25" customFormat="1" ht="15" x14ac:dyDescent="0.2">
      <c r="A38" s="27" t="s">
        <v>928</v>
      </c>
      <c r="B38" s="10" t="s">
        <v>939</v>
      </c>
      <c r="C38" s="10" t="s">
        <v>198</v>
      </c>
      <c r="D38" s="28">
        <v>1.3299999999999999E-2</v>
      </c>
      <c r="E38" s="31"/>
      <c r="G38" s="26"/>
    </row>
    <row r="39" spans="1:7" s="25" customFormat="1" ht="15" x14ac:dyDescent="0.2">
      <c r="A39" s="27" t="s">
        <v>929</v>
      </c>
      <c r="B39" s="10" t="s">
        <v>940</v>
      </c>
      <c r="C39" s="10" t="s">
        <v>194</v>
      </c>
      <c r="D39" s="28">
        <v>3.1E-2</v>
      </c>
      <c r="E39" s="31"/>
      <c r="G39" s="26"/>
    </row>
    <row r="40" spans="1:7" s="25" customFormat="1" ht="15" x14ac:dyDescent="0.2">
      <c r="A40" s="27" t="s">
        <v>930</v>
      </c>
      <c r="B40" s="10" t="s">
        <v>941</v>
      </c>
      <c r="C40" s="10" t="s">
        <v>190</v>
      </c>
      <c r="D40" s="28">
        <v>4.8800000000000003E-2</v>
      </c>
      <c r="E40" s="31"/>
      <c r="G40" s="26"/>
    </row>
    <row r="41" spans="1:7" s="25" customFormat="1" ht="15" x14ac:dyDescent="0.2">
      <c r="A41" s="27" t="s">
        <v>931</v>
      </c>
      <c r="B41" s="10" t="s">
        <v>942</v>
      </c>
      <c r="C41" s="10" t="s">
        <v>55</v>
      </c>
      <c r="D41" s="28">
        <v>1.6E-2</v>
      </c>
      <c r="E41" s="31"/>
      <c r="G41" s="26"/>
    </row>
    <row r="42" spans="1:7" s="1" customFormat="1" ht="15.75" thickBot="1" x14ac:dyDescent="0.3">
      <c r="A42" s="110" t="s">
        <v>932</v>
      </c>
      <c r="B42" s="111"/>
      <c r="C42" s="111"/>
      <c r="D42" s="91">
        <f>SUM(D33:D41)</f>
        <v>1</v>
      </c>
      <c r="E42" s="13">
        <f>SUMIF(E33:E41,"x",D33:D41)</f>
        <v>0</v>
      </c>
    </row>
    <row r="43" spans="1:7" s="25" customFormat="1" ht="15" x14ac:dyDescent="0.2">
      <c r="A43" s="27" t="s">
        <v>943</v>
      </c>
      <c r="B43" s="10" t="s">
        <v>952</v>
      </c>
      <c r="C43" s="10" t="s">
        <v>55</v>
      </c>
      <c r="D43" s="28">
        <v>0.1983</v>
      </c>
      <c r="E43" s="31"/>
      <c r="G43" s="26"/>
    </row>
    <row r="44" spans="1:7" s="25" customFormat="1" ht="15" x14ac:dyDescent="0.2">
      <c r="A44" s="27" t="s">
        <v>944</v>
      </c>
      <c r="B44" s="10" t="s">
        <v>953</v>
      </c>
      <c r="C44" s="10" t="s">
        <v>198</v>
      </c>
      <c r="D44" s="28">
        <v>3.32E-2</v>
      </c>
      <c r="E44" s="31"/>
      <c r="G44" s="26"/>
    </row>
    <row r="45" spans="1:7" s="25" customFormat="1" ht="15" x14ac:dyDescent="0.2">
      <c r="A45" s="27" t="s">
        <v>945</v>
      </c>
      <c r="B45" s="10" t="s">
        <v>954</v>
      </c>
      <c r="C45" s="10" t="s">
        <v>193</v>
      </c>
      <c r="D45" s="28">
        <v>0.2429</v>
      </c>
      <c r="E45" s="31"/>
      <c r="G45" s="26"/>
    </row>
    <row r="46" spans="1:7" s="25" customFormat="1" ht="15" x14ac:dyDescent="0.2">
      <c r="A46" s="27" t="s">
        <v>946</v>
      </c>
      <c r="B46" s="10" t="s">
        <v>955</v>
      </c>
      <c r="C46" s="10" t="s">
        <v>216</v>
      </c>
      <c r="D46" s="28">
        <v>0.34960000000000002</v>
      </c>
      <c r="E46" s="31"/>
      <c r="G46" s="26"/>
    </row>
    <row r="47" spans="1:7" s="25" customFormat="1" ht="15" x14ac:dyDescent="0.2">
      <c r="A47" s="27" t="s">
        <v>947</v>
      </c>
      <c r="B47" s="10" t="s">
        <v>956</v>
      </c>
      <c r="C47" s="10" t="s">
        <v>216</v>
      </c>
      <c r="D47" s="28">
        <v>0.1154</v>
      </c>
      <c r="E47" s="31"/>
      <c r="G47" s="26"/>
    </row>
    <row r="48" spans="1:7" s="25" customFormat="1" ht="15" x14ac:dyDescent="0.2">
      <c r="A48" s="27" t="s">
        <v>948</v>
      </c>
      <c r="B48" s="10" t="s">
        <v>957</v>
      </c>
      <c r="C48" s="10" t="s">
        <v>190</v>
      </c>
      <c r="D48" s="28">
        <v>4.87E-2</v>
      </c>
      <c r="E48" s="31"/>
      <c r="G48" s="26"/>
    </row>
    <row r="49" spans="1:7" s="25" customFormat="1" ht="15" x14ac:dyDescent="0.2">
      <c r="A49" s="27" t="s">
        <v>949</v>
      </c>
      <c r="B49" s="10" t="s">
        <v>958</v>
      </c>
      <c r="C49" s="10" t="s">
        <v>959</v>
      </c>
      <c r="D49" s="28">
        <v>1.15E-2</v>
      </c>
      <c r="E49" s="31"/>
      <c r="G49" s="26"/>
    </row>
    <row r="50" spans="1:7" s="25" customFormat="1" ht="15" x14ac:dyDescent="0.2">
      <c r="A50" s="27" t="s">
        <v>950</v>
      </c>
      <c r="B50" s="10" t="s">
        <v>960</v>
      </c>
      <c r="C50" s="10" t="s">
        <v>444</v>
      </c>
      <c r="D50" s="28">
        <v>4.0000000000000002E-4</v>
      </c>
      <c r="E50" s="31"/>
      <c r="G50" s="26"/>
    </row>
    <row r="51" spans="1:7" s="1" customFormat="1" ht="15.75" thickBot="1" x14ac:dyDescent="0.3">
      <c r="A51" s="110" t="s">
        <v>951</v>
      </c>
      <c r="B51" s="111"/>
      <c r="C51" s="111"/>
      <c r="D51" s="91">
        <f>SUM(D43:D50)</f>
        <v>0.99999999999999989</v>
      </c>
      <c r="E51" s="13">
        <f>SUMIF(E43:E50,"x",D43:D50)</f>
        <v>0</v>
      </c>
    </row>
    <row r="52" spans="1:7" s="25" customFormat="1" ht="15" x14ac:dyDescent="0.2">
      <c r="A52" s="27" t="s">
        <v>961</v>
      </c>
      <c r="B52" s="10" t="s">
        <v>962</v>
      </c>
      <c r="C52" s="10" t="s">
        <v>198</v>
      </c>
      <c r="D52" s="28">
        <v>1</v>
      </c>
      <c r="E52" s="31"/>
      <c r="G52" s="26"/>
    </row>
    <row r="53" spans="1:7" s="1" customFormat="1" ht="15.75" thickBot="1" x14ac:dyDescent="0.3">
      <c r="A53" s="110" t="s">
        <v>963</v>
      </c>
      <c r="B53" s="111"/>
      <c r="C53" s="111"/>
      <c r="D53" s="91">
        <f>SUM(D52:D52)</f>
        <v>1</v>
      </c>
      <c r="E53" s="13">
        <f>SUMIF(E52:E52,"x",D52:D52)</f>
        <v>0</v>
      </c>
    </row>
    <row r="55" spans="1:7" x14ac:dyDescent="0.2">
      <c r="A55" s="9" t="s">
        <v>1144</v>
      </c>
    </row>
    <row r="56" spans="1:7" x14ac:dyDescent="0.2">
      <c r="A56" s="9" t="s">
        <v>1145</v>
      </c>
    </row>
    <row r="59" spans="1:7" x14ac:dyDescent="0.2">
      <c r="F59" s="2" t="s">
        <v>68</v>
      </c>
    </row>
    <row r="61" spans="1:7" ht="15" x14ac:dyDescent="0.2">
      <c r="A61" s="34"/>
      <c r="B61" s="69"/>
      <c r="C61" s="106"/>
      <c r="D61" s="106"/>
      <c r="E61" s="106"/>
    </row>
    <row r="62" spans="1:7" ht="15" x14ac:dyDescent="0.2">
      <c r="A62" s="34"/>
      <c r="B62" s="69"/>
      <c r="C62" s="75"/>
      <c r="D62" s="71"/>
      <c r="E62" s="70"/>
    </row>
    <row r="66" spans="3:3" x14ac:dyDescent="0.2">
      <c r="C66" s="8"/>
    </row>
  </sheetData>
  <sheetProtection algorithmName="SHA-512" hashValue="KNQCsNWEEBYwJ35QM+tLkgNh57lk5PmQnB2vN4ZWLAj1Yv+Qz/gw0/LjvjsPViJXmfKmGXxem3qzs7ulFOwo3Q==" saltValue="2Lt10aWOruS3pErXH7+MSw==" spinCount="100000" sheet="1" objects="1" scenarios="1"/>
  <mergeCells count="8">
    <mergeCell ref="C61:E61"/>
    <mergeCell ref="A42:C42"/>
    <mergeCell ref="A51:C51"/>
    <mergeCell ref="A53:C53"/>
    <mergeCell ref="A1:E1"/>
    <mergeCell ref="A16:C16"/>
    <mergeCell ref="A20:C20"/>
    <mergeCell ref="A32:C32"/>
  </mergeCells>
  <phoneticPr fontId="4" type="noConversion"/>
  <conditionalFormatting sqref="E16 E20 E32 E42 E51 E53">
    <cfRule type="cellIs" dxfId="3" priority="1" stopIfTrue="1" operator="lessThan">
      <formula>0.8</formula>
    </cfRule>
  </conditionalFormatting>
  <dataValidations count="1">
    <dataValidation type="list" allowBlank="1" showInputMessage="1" showErrorMessage="1" sqref="E17:E19 E43:E50 E33:E41 E21:E31 E4:E15 E52">
      <formula1>$P$4:$P$5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13"/>
  </sheetPr>
  <dimension ref="A1:IV54"/>
  <sheetViews>
    <sheetView zoomScaleNormal="100" workbookViewId="0">
      <selection activeCell="H7" sqref="H7"/>
    </sheetView>
  </sheetViews>
  <sheetFormatPr baseColWidth="10" defaultRowHeight="14.25" x14ac:dyDescent="0.2"/>
  <cols>
    <col min="1" max="1" width="16" style="5" customWidth="1"/>
    <col min="2" max="2" width="34.85546875" style="2" bestFit="1" customWidth="1"/>
    <col min="3" max="3" width="32" style="2" bestFit="1" customWidth="1"/>
    <col min="4" max="4" width="13.140625" style="6" customWidth="1"/>
    <col min="5" max="5" width="12.7109375" style="7" customWidth="1"/>
    <col min="6" max="6" width="5" style="2" customWidth="1"/>
    <col min="7" max="11" width="11.42578125" style="2"/>
    <col min="12" max="12" width="0" style="2" hidden="1" customWidth="1"/>
    <col min="13" max="13" width="11.42578125" style="2"/>
    <col min="14" max="14" width="11.42578125" style="2" customWidth="1"/>
    <col min="15" max="15" width="11.42578125" style="2" hidden="1" customWidth="1"/>
    <col min="16" max="16" width="0" style="2" hidden="1" customWidth="1"/>
    <col min="17" max="17" width="11.42578125" style="2"/>
    <col min="18" max="18" width="11.42578125" style="2" customWidth="1"/>
    <col min="19" max="16384" width="11.42578125" style="2"/>
  </cols>
  <sheetData>
    <row r="1" spans="1:17" ht="33" customHeight="1" thickBot="1" x14ac:dyDescent="0.25">
      <c r="A1" s="107" t="s">
        <v>964</v>
      </c>
      <c r="B1" s="108"/>
      <c r="C1" s="108"/>
      <c r="D1" s="108"/>
      <c r="E1" s="109"/>
    </row>
    <row r="2" spans="1:17" ht="15" thickBot="1" x14ac:dyDescent="0.25">
      <c r="Q2" s="2" t="s">
        <v>68</v>
      </c>
    </row>
    <row r="3" spans="1:17" ht="33" customHeight="1" x14ac:dyDescent="0.2">
      <c r="A3" s="22" t="s">
        <v>93</v>
      </c>
      <c r="B3" s="23" t="s">
        <v>70</v>
      </c>
      <c r="C3" s="23" t="s">
        <v>69</v>
      </c>
      <c r="D3" s="23" t="s">
        <v>94</v>
      </c>
      <c r="E3" s="24" t="s">
        <v>63</v>
      </c>
      <c r="O3" s="2" t="s">
        <v>68</v>
      </c>
      <c r="Q3" s="2" t="s">
        <v>68</v>
      </c>
    </row>
    <row r="4" spans="1:17" s="25" customFormat="1" ht="15" x14ac:dyDescent="0.2">
      <c r="A4" s="27" t="s">
        <v>965</v>
      </c>
      <c r="B4" s="10" t="s">
        <v>971</v>
      </c>
      <c r="C4" s="10" t="s">
        <v>198</v>
      </c>
      <c r="D4" s="28">
        <v>0.27689999999999998</v>
      </c>
      <c r="E4" s="31"/>
      <c r="G4" s="26"/>
      <c r="O4" s="25" t="s">
        <v>68</v>
      </c>
      <c r="P4" s="3" t="s">
        <v>12</v>
      </c>
      <c r="Q4" s="3"/>
    </row>
    <row r="5" spans="1:17" s="25" customFormat="1" ht="15" x14ac:dyDescent="0.2">
      <c r="A5" s="27" t="s">
        <v>966</v>
      </c>
      <c r="B5" s="10" t="s">
        <v>972</v>
      </c>
      <c r="C5" s="10" t="s">
        <v>194</v>
      </c>
      <c r="D5" s="28">
        <v>7.7799999999999994E-2</v>
      </c>
      <c r="E5" s="31"/>
      <c r="G5" s="26"/>
      <c r="P5" s="25" t="s">
        <v>64</v>
      </c>
    </row>
    <row r="6" spans="1:17" s="25" customFormat="1" ht="15" x14ac:dyDescent="0.2">
      <c r="A6" s="27" t="s">
        <v>967</v>
      </c>
      <c r="B6" s="10" t="s">
        <v>973</v>
      </c>
      <c r="C6" s="10" t="s">
        <v>220</v>
      </c>
      <c r="D6" s="28">
        <v>0.56989999999999996</v>
      </c>
      <c r="E6" s="31"/>
      <c r="G6" s="26"/>
    </row>
    <row r="7" spans="1:17" s="25" customFormat="1" ht="15" x14ac:dyDescent="0.2">
      <c r="A7" s="27" t="s">
        <v>968</v>
      </c>
      <c r="B7" s="10" t="s">
        <v>974</v>
      </c>
      <c r="C7" s="10" t="s">
        <v>193</v>
      </c>
      <c r="D7" s="28">
        <v>7.1800000000000003E-2</v>
      </c>
      <c r="E7" s="31"/>
      <c r="G7" s="26"/>
    </row>
    <row r="8" spans="1:17" s="25" customFormat="1" ht="15" x14ac:dyDescent="0.2">
      <c r="A8" s="27" t="s">
        <v>969</v>
      </c>
      <c r="B8" s="10" t="s">
        <v>975</v>
      </c>
      <c r="C8" s="10" t="s">
        <v>90</v>
      </c>
      <c r="D8" s="28">
        <v>3.5999999999999999E-3</v>
      </c>
      <c r="E8" s="30"/>
      <c r="G8" s="26"/>
    </row>
    <row r="9" spans="1:17" s="1" customFormat="1" ht="15.75" thickBot="1" x14ac:dyDescent="0.3">
      <c r="A9" s="110" t="s">
        <v>970</v>
      </c>
      <c r="B9" s="111"/>
      <c r="C9" s="111"/>
      <c r="D9" s="91">
        <f>SUM(D4:D8)</f>
        <v>0.99999999999999989</v>
      </c>
      <c r="E9" s="13">
        <f>SUMIF(E4:E8,"x",D4:D8)</f>
        <v>0</v>
      </c>
    </row>
    <row r="10" spans="1:17" s="25" customFormat="1" ht="15" x14ac:dyDescent="0.2">
      <c r="A10" s="27" t="s">
        <v>976</v>
      </c>
      <c r="B10" s="10" t="s">
        <v>986</v>
      </c>
      <c r="C10" s="10" t="s">
        <v>55</v>
      </c>
      <c r="D10" s="28">
        <v>7.9299999999999995E-2</v>
      </c>
      <c r="E10" s="30"/>
      <c r="G10" s="26"/>
    </row>
    <row r="11" spans="1:17" s="25" customFormat="1" ht="15" x14ac:dyDescent="0.2">
      <c r="A11" s="27" t="s">
        <v>977</v>
      </c>
      <c r="B11" s="10" t="s">
        <v>987</v>
      </c>
      <c r="C11" s="10" t="s">
        <v>194</v>
      </c>
      <c r="D11" s="28">
        <v>0.20730000000000001</v>
      </c>
      <c r="E11" s="30"/>
      <c r="G11" s="26"/>
    </row>
    <row r="12" spans="1:17" s="25" customFormat="1" ht="15" x14ac:dyDescent="0.2">
      <c r="A12" s="27" t="s">
        <v>978</v>
      </c>
      <c r="B12" s="10" t="s">
        <v>988</v>
      </c>
      <c r="C12" s="10" t="s">
        <v>190</v>
      </c>
      <c r="D12" s="28">
        <v>0.20119999999999999</v>
      </c>
      <c r="E12" s="30"/>
      <c r="G12" s="26"/>
      <c r="K12" s="25" t="s">
        <v>68</v>
      </c>
    </row>
    <row r="13" spans="1:17" s="25" customFormat="1" ht="15" x14ac:dyDescent="0.2">
      <c r="A13" s="27" t="s">
        <v>979</v>
      </c>
      <c r="B13" s="10" t="s">
        <v>989</v>
      </c>
      <c r="C13" s="10" t="s">
        <v>198</v>
      </c>
      <c r="D13" s="28">
        <v>9.9299999999999999E-2</v>
      </c>
      <c r="E13" s="30"/>
      <c r="G13" s="26"/>
      <c r="M13" s="25" t="s">
        <v>68</v>
      </c>
    </row>
    <row r="14" spans="1:17" s="25" customFormat="1" ht="15" x14ac:dyDescent="0.2">
      <c r="A14" s="27" t="s">
        <v>980</v>
      </c>
      <c r="B14" s="10" t="s">
        <v>990</v>
      </c>
      <c r="C14" s="10" t="s">
        <v>198</v>
      </c>
      <c r="D14" s="28">
        <v>0.1424</v>
      </c>
      <c r="E14" s="30"/>
      <c r="G14" s="26"/>
    </row>
    <row r="15" spans="1:17" s="25" customFormat="1" ht="15" x14ac:dyDescent="0.2">
      <c r="A15" s="27" t="s">
        <v>981</v>
      </c>
      <c r="B15" s="10" t="s">
        <v>991</v>
      </c>
      <c r="C15" s="10" t="s">
        <v>220</v>
      </c>
      <c r="D15" s="28">
        <v>0.23860000000000001</v>
      </c>
      <c r="E15" s="30"/>
      <c r="G15" s="26"/>
    </row>
    <row r="16" spans="1:17" s="25" customFormat="1" ht="15" x14ac:dyDescent="0.2">
      <c r="A16" s="27" t="s">
        <v>982</v>
      </c>
      <c r="B16" s="10" t="s">
        <v>992</v>
      </c>
      <c r="C16" s="10" t="s">
        <v>214</v>
      </c>
      <c r="D16" s="28">
        <v>2.7900000000000001E-2</v>
      </c>
      <c r="E16" s="30"/>
      <c r="G16" s="26"/>
    </row>
    <row r="17" spans="1:256" s="25" customFormat="1" ht="15" x14ac:dyDescent="0.2">
      <c r="A17" s="27" t="s">
        <v>983</v>
      </c>
      <c r="B17" s="10" t="s">
        <v>993</v>
      </c>
      <c r="C17" s="10" t="s">
        <v>216</v>
      </c>
      <c r="D17" s="28">
        <v>4.0000000000000001E-3</v>
      </c>
      <c r="E17" s="30"/>
      <c r="G17" s="26"/>
    </row>
    <row r="18" spans="1:256" s="1" customFormat="1" ht="15.75" thickBot="1" x14ac:dyDescent="0.3">
      <c r="A18" s="110" t="s">
        <v>1018</v>
      </c>
      <c r="B18" s="111"/>
      <c r="C18" s="111"/>
      <c r="D18" s="91">
        <f>SUM(D10:D17)</f>
        <v>1</v>
      </c>
      <c r="E18" s="13">
        <f>SUMIF(E10:E17,"x",D10:D17)</f>
        <v>0</v>
      </c>
      <c r="IV18" s="29">
        <f>SUM(E18)</f>
        <v>0</v>
      </c>
    </row>
    <row r="19" spans="1:256" s="25" customFormat="1" ht="15" x14ac:dyDescent="0.2">
      <c r="A19" s="27" t="s">
        <v>984</v>
      </c>
      <c r="B19" s="10" t="s">
        <v>994</v>
      </c>
      <c r="C19" s="10" t="s">
        <v>90</v>
      </c>
      <c r="D19" s="28">
        <v>0.7994</v>
      </c>
      <c r="E19" s="30"/>
      <c r="G19" s="26"/>
    </row>
    <row r="20" spans="1:256" s="25" customFormat="1" ht="15" x14ac:dyDescent="0.2">
      <c r="A20" s="27" t="s">
        <v>985</v>
      </c>
      <c r="B20" s="10" t="s">
        <v>995</v>
      </c>
      <c r="C20" s="10" t="s">
        <v>55</v>
      </c>
      <c r="D20" s="28">
        <v>0.2006</v>
      </c>
      <c r="E20" s="30"/>
      <c r="G20" s="26"/>
    </row>
    <row r="21" spans="1:256" s="1" customFormat="1" ht="15.75" thickBot="1" x14ac:dyDescent="0.3">
      <c r="A21" s="110" t="s">
        <v>1017</v>
      </c>
      <c r="B21" s="111"/>
      <c r="C21" s="111"/>
      <c r="D21" s="91">
        <f>SUM(D19:D20)</f>
        <v>1</v>
      </c>
      <c r="E21" s="13">
        <f>SUMIF(E19:E20,"x",D19:D20)</f>
        <v>0</v>
      </c>
      <c r="IV21" s="29">
        <f>SUM(E21)</f>
        <v>0</v>
      </c>
    </row>
    <row r="22" spans="1:256" ht="15" x14ac:dyDescent="0.2">
      <c r="A22" s="27" t="s">
        <v>996</v>
      </c>
      <c r="B22" s="10" t="s">
        <v>1019</v>
      </c>
      <c r="C22" s="10" t="s">
        <v>90</v>
      </c>
      <c r="D22" s="28">
        <v>1E-4</v>
      </c>
      <c r="E22" s="30"/>
    </row>
    <row r="23" spans="1:256" ht="15" x14ac:dyDescent="0.2">
      <c r="A23" s="27" t="s">
        <v>997</v>
      </c>
      <c r="B23" s="10" t="s">
        <v>1020</v>
      </c>
      <c r="C23" s="10" t="s">
        <v>55</v>
      </c>
      <c r="D23" s="28">
        <v>1E-4</v>
      </c>
      <c r="E23" s="30"/>
    </row>
    <row r="24" spans="1:256" ht="15" x14ac:dyDescent="0.2">
      <c r="A24" s="27" t="s">
        <v>998</v>
      </c>
      <c r="B24" s="10" t="s">
        <v>1021</v>
      </c>
      <c r="C24" s="10" t="s">
        <v>55</v>
      </c>
      <c r="D24" s="28">
        <v>1E-4</v>
      </c>
      <c r="E24" s="30"/>
    </row>
    <row r="25" spans="1:256" ht="15" x14ac:dyDescent="0.2">
      <c r="A25" s="27" t="s">
        <v>999</v>
      </c>
      <c r="B25" s="10" t="s">
        <v>1022</v>
      </c>
      <c r="C25" s="10" t="s">
        <v>194</v>
      </c>
      <c r="D25" s="28">
        <v>2.0000000000000001E-4</v>
      </c>
      <c r="E25" s="30"/>
    </row>
    <row r="26" spans="1:256" ht="15" x14ac:dyDescent="0.2">
      <c r="A26" s="27" t="s">
        <v>1000</v>
      </c>
      <c r="B26" s="10" t="s">
        <v>1023</v>
      </c>
      <c r="C26" s="10" t="s">
        <v>193</v>
      </c>
      <c r="D26" s="28">
        <v>1E-4</v>
      </c>
      <c r="E26" s="30"/>
    </row>
    <row r="27" spans="1:256" ht="15" x14ac:dyDescent="0.2">
      <c r="A27" s="27" t="s">
        <v>1001</v>
      </c>
      <c r="B27" s="10" t="s">
        <v>1024</v>
      </c>
      <c r="C27" s="10" t="s">
        <v>55</v>
      </c>
      <c r="D27" s="28">
        <v>0</v>
      </c>
      <c r="E27" s="30"/>
    </row>
    <row r="28" spans="1:256" ht="15" x14ac:dyDescent="0.2">
      <c r="A28" s="27" t="s">
        <v>1002</v>
      </c>
      <c r="B28" s="10" t="s">
        <v>1025</v>
      </c>
      <c r="C28" s="10" t="s">
        <v>55</v>
      </c>
      <c r="D28" s="28">
        <v>1E-4</v>
      </c>
      <c r="E28" s="30"/>
    </row>
    <row r="29" spans="1:256" ht="15" x14ac:dyDescent="0.2">
      <c r="A29" s="27" t="s">
        <v>1003</v>
      </c>
      <c r="B29" s="10" t="s">
        <v>1026</v>
      </c>
      <c r="C29" s="10" t="s">
        <v>55</v>
      </c>
      <c r="D29" s="28">
        <v>1.2999999999999999E-3</v>
      </c>
      <c r="E29" s="30"/>
    </row>
    <row r="30" spans="1:256" ht="15" x14ac:dyDescent="0.2">
      <c r="A30" s="27" t="s">
        <v>1004</v>
      </c>
      <c r="B30" s="10" t="s">
        <v>1027</v>
      </c>
      <c r="C30" s="10" t="s">
        <v>55</v>
      </c>
      <c r="D30" s="28">
        <v>5.0000000000000001E-4</v>
      </c>
      <c r="E30" s="30"/>
    </row>
    <row r="31" spans="1:256" ht="15" x14ac:dyDescent="0.2">
      <c r="A31" s="27" t="s">
        <v>1005</v>
      </c>
      <c r="B31" s="10" t="s">
        <v>1028</v>
      </c>
      <c r="C31" s="10" t="s">
        <v>193</v>
      </c>
      <c r="D31" s="28">
        <v>2.0000000000000001E-4</v>
      </c>
      <c r="E31" s="30"/>
    </row>
    <row r="32" spans="1:256" ht="15" x14ac:dyDescent="0.2">
      <c r="A32" s="27" t="s">
        <v>1006</v>
      </c>
      <c r="B32" s="10" t="s">
        <v>1029</v>
      </c>
      <c r="C32" s="10" t="s">
        <v>198</v>
      </c>
      <c r="D32" s="28">
        <v>0</v>
      </c>
      <c r="E32" s="30"/>
    </row>
    <row r="33" spans="1:9" ht="15" x14ac:dyDescent="0.2">
      <c r="A33" s="27" t="s">
        <v>1007</v>
      </c>
      <c r="B33" s="10" t="s">
        <v>1030</v>
      </c>
      <c r="C33" s="10" t="s">
        <v>198</v>
      </c>
      <c r="D33" s="28">
        <v>4.0000000000000002E-4</v>
      </c>
      <c r="E33" s="30"/>
      <c r="I33" s="2" t="s">
        <v>68</v>
      </c>
    </row>
    <row r="34" spans="1:9" ht="15" x14ac:dyDescent="0.2">
      <c r="A34" s="27" t="s">
        <v>1008</v>
      </c>
      <c r="B34" s="10" t="s">
        <v>1031</v>
      </c>
      <c r="C34" s="10" t="s">
        <v>194</v>
      </c>
      <c r="D34" s="28">
        <v>4.0000000000000002E-4</v>
      </c>
      <c r="E34" s="30"/>
    </row>
    <row r="35" spans="1:9" ht="15" x14ac:dyDescent="0.2">
      <c r="A35" s="27" t="s">
        <v>1009</v>
      </c>
      <c r="B35" s="10" t="s">
        <v>1032</v>
      </c>
      <c r="C35" s="10" t="s">
        <v>198</v>
      </c>
      <c r="D35" s="28">
        <v>1E-4</v>
      </c>
      <c r="E35" s="30"/>
    </row>
    <row r="36" spans="1:9" ht="15" x14ac:dyDescent="0.2">
      <c r="A36" s="27" t="s">
        <v>1010</v>
      </c>
      <c r="B36" s="10" t="s">
        <v>1033</v>
      </c>
      <c r="C36" s="10" t="s">
        <v>1034</v>
      </c>
      <c r="D36" s="28">
        <v>2.0000000000000001E-4</v>
      </c>
      <c r="E36" s="30"/>
    </row>
    <row r="37" spans="1:9" ht="15" x14ac:dyDescent="0.2">
      <c r="A37" s="27" t="s">
        <v>1011</v>
      </c>
      <c r="B37" s="10" t="s">
        <v>1035</v>
      </c>
      <c r="C37" s="10" t="s">
        <v>55</v>
      </c>
      <c r="D37" s="28">
        <v>1E-4</v>
      </c>
      <c r="E37" s="30"/>
    </row>
    <row r="38" spans="1:9" ht="15" x14ac:dyDescent="0.2">
      <c r="A38" s="27" t="s">
        <v>1012</v>
      </c>
      <c r="B38" s="10" t="s">
        <v>1036</v>
      </c>
      <c r="C38" s="10" t="s">
        <v>220</v>
      </c>
      <c r="D38" s="28">
        <v>1E-4</v>
      </c>
      <c r="E38" s="30"/>
    </row>
    <row r="39" spans="1:9" ht="15" x14ac:dyDescent="0.2">
      <c r="A39" s="27" t="s">
        <v>1013</v>
      </c>
      <c r="B39" s="10" t="s">
        <v>1037</v>
      </c>
      <c r="C39" s="10" t="s">
        <v>220</v>
      </c>
      <c r="D39" s="28">
        <v>5.9999999999999995E-4</v>
      </c>
      <c r="E39" s="30"/>
    </row>
    <row r="40" spans="1:9" ht="15" x14ac:dyDescent="0.2">
      <c r="A40" s="27" t="s">
        <v>1014</v>
      </c>
      <c r="B40" s="10" t="s">
        <v>1038</v>
      </c>
      <c r="C40" s="10" t="s">
        <v>1039</v>
      </c>
      <c r="D40" s="28">
        <v>0.91490000000000005</v>
      </c>
      <c r="E40" s="30"/>
    </row>
    <row r="41" spans="1:9" ht="15" x14ac:dyDescent="0.2">
      <c r="A41" s="27" t="s">
        <v>1015</v>
      </c>
      <c r="B41" s="10" t="s">
        <v>1040</v>
      </c>
      <c r="C41" s="10" t="s">
        <v>1039</v>
      </c>
      <c r="D41" s="28">
        <v>8.0500000000000002E-2</v>
      </c>
      <c r="E41" s="30"/>
    </row>
    <row r="42" spans="1:9" ht="15.75" thickBot="1" x14ac:dyDescent="0.3">
      <c r="A42" s="110" t="s">
        <v>1016</v>
      </c>
      <c r="B42" s="111"/>
      <c r="C42" s="111"/>
      <c r="D42" s="91">
        <f>SUM(D22:D41)</f>
        <v>1</v>
      </c>
      <c r="E42" s="13">
        <f>SUMIF(E22:E41,"x",D22:D41)</f>
        <v>0</v>
      </c>
    </row>
    <row r="43" spans="1:9" x14ac:dyDescent="0.2">
      <c r="A43" s="2"/>
    </row>
    <row r="44" spans="1:9" x14ac:dyDescent="0.2">
      <c r="A44" s="9" t="s">
        <v>1144</v>
      </c>
    </row>
    <row r="45" spans="1:9" x14ac:dyDescent="0.2">
      <c r="A45" s="9" t="s">
        <v>1145</v>
      </c>
    </row>
    <row r="50" spans="1:5" ht="15" x14ac:dyDescent="0.2">
      <c r="A50" s="34"/>
      <c r="B50" s="69"/>
      <c r="C50" s="106"/>
      <c r="D50" s="106"/>
      <c r="E50" s="106"/>
    </row>
    <row r="51" spans="1:5" ht="15" x14ac:dyDescent="0.2">
      <c r="A51" s="34"/>
      <c r="B51" s="69"/>
      <c r="C51" s="75"/>
      <c r="D51" s="71"/>
      <c r="E51" s="70"/>
    </row>
    <row r="54" spans="1:5" x14ac:dyDescent="0.2">
      <c r="C54" s="8"/>
    </row>
  </sheetData>
  <sheetProtection algorithmName="SHA-512" hashValue="Wql1KanIO8lPqfPuA4oy2jghmRTaobwpARi8Rlq3MCpIxeZMSLlBsfNG7moTJK6t9qM5irGPtMerYd3ayBR34A==" saltValue="QEWhsmPqrvmdjSaAVF7g+Q==" spinCount="100000" sheet="1" objects="1" scenarios="1"/>
  <mergeCells count="6">
    <mergeCell ref="A9:C9"/>
    <mergeCell ref="A18:C18"/>
    <mergeCell ref="A1:E1"/>
    <mergeCell ref="C50:E50"/>
    <mergeCell ref="A21:C21"/>
    <mergeCell ref="A42:C42"/>
  </mergeCells>
  <phoneticPr fontId="4" type="noConversion"/>
  <conditionalFormatting sqref="E9 E18">
    <cfRule type="cellIs" dxfId="2" priority="4" stopIfTrue="1" operator="lessThan">
      <formula>0.8</formula>
    </cfRule>
  </conditionalFormatting>
  <conditionalFormatting sqref="E21">
    <cfRule type="cellIs" dxfId="1" priority="3" stopIfTrue="1" operator="lessThan">
      <formula>0.8</formula>
    </cfRule>
  </conditionalFormatting>
  <conditionalFormatting sqref="E42">
    <cfRule type="cellIs" dxfId="0" priority="2" stopIfTrue="1" operator="lessThan">
      <formula>0.8</formula>
    </cfRule>
  </conditionalFormatting>
  <dataValidations count="1">
    <dataValidation type="list" allowBlank="1" showInputMessage="1" showErrorMessage="1" sqref="E4:E8 E10:E17 E19:E20 E22:E41">
      <formula1>$P$4:$P$5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57"/>
  </sheetPr>
  <dimension ref="A1:Q32"/>
  <sheetViews>
    <sheetView zoomScaleNormal="100" workbookViewId="0">
      <selection activeCell="E4" sqref="E4"/>
    </sheetView>
  </sheetViews>
  <sheetFormatPr baseColWidth="10" defaultRowHeight="14.25" x14ac:dyDescent="0.2"/>
  <cols>
    <col min="1" max="1" width="16" style="5" customWidth="1"/>
    <col min="2" max="2" width="34.85546875" style="2" bestFit="1" customWidth="1"/>
    <col min="3" max="3" width="32" style="2" bestFit="1" customWidth="1"/>
    <col min="4" max="4" width="13.140625" style="6" customWidth="1"/>
    <col min="5" max="5" width="12.7109375" style="7" customWidth="1"/>
    <col min="6" max="6" width="5" style="2" customWidth="1"/>
    <col min="7" max="16" width="11.42578125" style="2"/>
    <col min="17" max="17" width="11.42578125" style="2" hidden="1" customWidth="1"/>
    <col min="18" max="16384" width="11.42578125" style="2"/>
  </cols>
  <sheetData>
    <row r="1" spans="1:17" ht="33" customHeight="1" thickBot="1" x14ac:dyDescent="0.25">
      <c r="A1" s="107" t="s">
        <v>97</v>
      </c>
      <c r="B1" s="108"/>
      <c r="C1" s="108"/>
      <c r="D1" s="108"/>
      <c r="E1" s="109"/>
    </row>
    <row r="2" spans="1:17" ht="15" thickBot="1" x14ac:dyDescent="0.25">
      <c r="Q2" s="2" t="s">
        <v>12</v>
      </c>
    </row>
    <row r="3" spans="1:17" ht="33" customHeight="1" thickBot="1" x14ac:dyDescent="0.25">
      <c r="A3" s="17" t="s">
        <v>93</v>
      </c>
      <c r="B3" s="4" t="s">
        <v>70</v>
      </c>
      <c r="C3" s="4" t="s">
        <v>69</v>
      </c>
      <c r="D3" s="4" t="s">
        <v>94</v>
      </c>
      <c r="E3" s="18" t="s">
        <v>63</v>
      </c>
      <c r="Q3" s="2" t="s">
        <v>64</v>
      </c>
    </row>
    <row r="4" spans="1:17" ht="15" x14ac:dyDescent="0.2">
      <c r="A4" s="14" t="s">
        <v>25</v>
      </c>
      <c r="B4" s="15" t="s">
        <v>89</v>
      </c>
      <c r="C4" s="15" t="s">
        <v>87</v>
      </c>
      <c r="D4" s="81">
        <v>0.65890000000000004</v>
      </c>
      <c r="E4" s="30"/>
    </row>
    <row r="5" spans="1:17" ht="15" x14ac:dyDescent="0.2">
      <c r="A5" s="14" t="s">
        <v>26</v>
      </c>
      <c r="B5" s="15" t="s">
        <v>4</v>
      </c>
      <c r="C5" s="15" t="s">
        <v>87</v>
      </c>
      <c r="D5" s="81">
        <v>6.7000000000000002E-3</v>
      </c>
      <c r="E5" s="30"/>
    </row>
    <row r="6" spans="1:17" ht="15" x14ac:dyDescent="0.2">
      <c r="A6" s="14" t="s">
        <v>27</v>
      </c>
      <c r="B6" s="15" t="s">
        <v>6</v>
      </c>
      <c r="C6" s="15" t="s">
        <v>71</v>
      </c>
      <c r="D6" s="81">
        <v>6.13E-2</v>
      </c>
      <c r="E6" s="30"/>
    </row>
    <row r="7" spans="1:17" ht="15" x14ac:dyDescent="0.2">
      <c r="A7" s="14" t="s">
        <v>28</v>
      </c>
      <c r="B7" s="15" t="s">
        <v>7</v>
      </c>
      <c r="C7" s="15" t="s">
        <v>86</v>
      </c>
      <c r="D7" s="81">
        <v>0.21190000000000001</v>
      </c>
      <c r="E7" s="30"/>
    </row>
    <row r="8" spans="1:17" ht="15" x14ac:dyDescent="0.2">
      <c r="A8" s="14" t="s">
        <v>29</v>
      </c>
      <c r="B8" s="15" t="s">
        <v>145</v>
      </c>
      <c r="C8" s="15" t="s">
        <v>5</v>
      </c>
      <c r="D8" s="81">
        <v>1.32E-2</v>
      </c>
      <c r="E8" s="30"/>
    </row>
    <row r="9" spans="1:17" ht="15" x14ac:dyDescent="0.2">
      <c r="A9" s="14" t="s">
        <v>30</v>
      </c>
      <c r="B9" s="15" t="s">
        <v>146</v>
      </c>
      <c r="C9" s="15" t="s">
        <v>5</v>
      </c>
      <c r="D9" s="81">
        <v>4.8000000000000001E-2</v>
      </c>
      <c r="E9" s="30"/>
    </row>
    <row r="10" spans="1:17" s="1" customFormat="1" ht="15.75" thickBot="1" x14ac:dyDescent="0.3">
      <c r="A10" s="110" t="s">
        <v>98</v>
      </c>
      <c r="B10" s="111" t="s">
        <v>58</v>
      </c>
      <c r="C10" s="111"/>
      <c r="D10" s="82">
        <f>SUM(D4:D9)</f>
        <v>1</v>
      </c>
      <c r="E10" s="13">
        <f>SUMIF(E4:E9,"x",D4:D9)</f>
        <v>0</v>
      </c>
    </row>
    <row r="11" spans="1:17" ht="15" x14ac:dyDescent="0.2">
      <c r="A11" s="14" t="s">
        <v>31</v>
      </c>
      <c r="B11" s="15" t="s">
        <v>0</v>
      </c>
      <c r="C11" s="15" t="s">
        <v>87</v>
      </c>
      <c r="D11" s="81">
        <v>0.2185</v>
      </c>
      <c r="E11" s="30"/>
    </row>
    <row r="12" spans="1:17" ht="15" x14ac:dyDescent="0.2">
      <c r="A12" s="14" t="s">
        <v>32</v>
      </c>
      <c r="B12" s="15" t="s">
        <v>1</v>
      </c>
      <c r="C12" s="15" t="s">
        <v>87</v>
      </c>
      <c r="D12" s="81">
        <v>0.25309999999999999</v>
      </c>
      <c r="E12" s="30"/>
    </row>
    <row r="13" spans="1:17" ht="15" x14ac:dyDescent="0.2">
      <c r="A13" s="14" t="s">
        <v>33</v>
      </c>
      <c r="B13" s="15" t="s">
        <v>61</v>
      </c>
      <c r="C13" s="15" t="s">
        <v>86</v>
      </c>
      <c r="D13" s="81">
        <v>0.41980000000000001</v>
      </c>
      <c r="E13" s="30"/>
      <c r="H13" s="2" t="s">
        <v>68</v>
      </c>
    </row>
    <row r="14" spans="1:17" ht="15" x14ac:dyDescent="0.2">
      <c r="A14" s="14" t="s">
        <v>34</v>
      </c>
      <c r="B14" s="15" t="s">
        <v>62</v>
      </c>
      <c r="C14" s="15" t="s">
        <v>3</v>
      </c>
      <c r="D14" s="81">
        <v>1.23E-2</v>
      </c>
      <c r="E14" s="30"/>
    </row>
    <row r="15" spans="1:17" ht="15" x14ac:dyDescent="0.2">
      <c r="A15" s="14" t="s">
        <v>35</v>
      </c>
      <c r="B15" s="15" t="s">
        <v>80</v>
      </c>
      <c r="C15" s="15" t="s">
        <v>71</v>
      </c>
      <c r="D15" s="81">
        <v>6.3E-2</v>
      </c>
      <c r="E15" s="30"/>
    </row>
    <row r="16" spans="1:17" ht="15" x14ac:dyDescent="0.2">
      <c r="A16" s="14" t="s">
        <v>36</v>
      </c>
      <c r="B16" s="15" t="s">
        <v>8</v>
      </c>
      <c r="C16" s="15" t="s">
        <v>143</v>
      </c>
      <c r="D16" s="81">
        <v>1.11E-2</v>
      </c>
      <c r="E16" s="30"/>
    </row>
    <row r="17" spans="1:5" ht="15" x14ac:dyDescent="0.2">
      <c r="A17" s="14" t="s">
        <v>37</v>
      </c>
      <c r="B17" s="15" t="s">
        <v>10</v>
      </c>
      <c r="C17" s="15" t="s">
        <v>5</v>
      </c>
      <c r="D17" s="81">
        <v>9.9000000000000008E-3</v>
      </c>
      <c r="E17" s="30"/>
    </row>
    <row r="18" spans="1:5" ht="15" x14ac:dyDescent="0.2">
      <c r="A18" s="14" t="s">
        <v>38</v>
      </c>
      <c r="B18" s="15" t="s">
        <v>11</v>
      </c>
      <c r="C18" s="15" t="s">
        <v>5</v>
      </c>
      <c r="D18" s="81">
        <v>1.23E-2</v>
      </c>
      <c r="E18" s="30"/>
    </row>
    <row r="19" spans="1:5" s="1" customFormat="1" ht="15.75" thickBot="1" x14ac:dyDescent="0.3">
      <c r="A19" s="110" t="s">
        <v>99</v>
      </c>
      <c r="B19" s="111" t="s">
        <v>58</v>
      </c>
      <c r="C19" s="111"/>
      <c r="D19" s="82">
        <f>SUM(D11:D18)</f>
        <v>0.99999999999999989</v>
      </c>
      <c r="E19" s="13">
        <f>SUMIF(E11:E18,"x",D11:D18)</f>
        <v>0</v>
      </c>
    </row>
    <row r="21" spans="1:5" x14ac:dyDescent="0.2">
      <c r="A21" s="9" t="s">
        <v>1144</v>
      </c>
    </row>
    <row r="22" spans="1:5" x14ac:dyDescent="0.2">
      <c r="A22" s="9" t="s">
        <v>1145</v>
      </c>
    </row>
    <row r="27" spans="1:5" ht="15" x14ac:dyDescent="0.2">
      <c r="A27" s="34"/>
      <c r="B27" s="69"/>
      <c r="C27" s="106"/>
      <c r="D27" s="106"/>
      <c r="E27" s="106"/>
    </row>
    <row r="28" spans="1:5" ht="15" x14ac:dyDescent="0.2">
      <c r="A28" s="34"/>
      <c r="B28" s="69"/>
      <c r="C28" s="75"/>
      <c r="D28" s="71"/>
      <c r="E28" s="70"/>
    </row>
    <row r="32" spans="1:5" x14ac:dyDescent="0.2">
      <c r="C32" s="8"/>
    </row>
  </sheetData>
  <sheetProtection algorithmName="SHA-512" hashValue="mA1KE/zFxOXFbr9m0pvIMv9TV1zFoOaGZB+123r8GjjIvvC/uWTT2drhEm0zn/52v2huFaeXp+Z2xPVoXqWM9g==" saltValue="3TKK8UdbdKVf6OXh8h/8ZA==" spinCount="100000" sheet="1" objects="1" scenarios="1"/>
  <mergeCells count="4">
    <mergeCell ref="C27:E27"/>
    <mergeCell ref="A1:E1"/>
    <mergeCell ref="A10:C10"/>
    <mergeCell ref="A19:C19"/>
  </mergeCells>
  <phoneticPr fontId="4" type="noConversion"/>
  <conditionalFormatting sqref="E10 E19">
    <cfRule type="cellIs" dxfId="27" priority="1" stopIfTrue="1" operator="lessThan">
      <formula>0.8</formula>
    </cfRule>
  </conditionalFormatting>
  <dataValidations count="1">
    <dataValidation type="list" allowBlank="1" showInputMessage="1" showErrorMessage="1" sqref="E4:E9 E11:E18">
      <formula1>$Q$2:$Q$3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63"/>
  </sheetPr>
  <dimension ref="A1:Q40"/>
  <sheetViews>
    <sheetView zoomScaleNormal="100" workbookViewId="0">
      <selection activeCell="F13" sqref="F13"/>
    </sheetView>
  </sheetViews>
  <sheetFormatPr baseColWidth="10" defaultRowHeight="14.25" x14ac:dyDescent="0.2"/>
  <cols>
    <col min="1" max="1" width="16" style="5" customWidth="1"/>
    <col min="2" max="2" width="34.85546875" style="2" bestFit="1" customWidth="1"/>
    <col min="3" max="3" width="32" style="2" bestFit="1" customWidth="1"/>
    <col min="4" max="4" width="13.140625" style="6" customWidth="1"/>
    <col min="5" max="5" width="12.7109375" style="7" customWidth="1"/>
    <col min="6" max="6" width="5" style="2" customWidth="1"/>
    <col min="7" max="13" width="11.42578125" style="2"/>
    <col min="14" max="14" width="0" style="2" hidden="1" customWidth="1"/>
    <col min="15" max="16" width="11.42578125" style="2"/>
    <col min="17" max="17" width="11.42578125" style="2" hidden="1" customWidth="1"/>
    <col min="18" max="16384" width="11.42578125" style="2"/>
  </cols>
  <sheetData>
    <row r="1" spans="1:17" ht="33" customHeight="1" thickBot="1" x14ac:dyDescent="0.25">
      <c r="A1" s="107" t="s">
        <v>100</v>
      </c>
      <c r="B1" s="108"/>
      <c r="C1" s="108"/>
      <c r="D1" s="108"/>
      <c r="E1" s="109"/>
    </row>
    <row r="2" spans="1:17" ht="15" thickBot="1" x14ac:dyDescent="0.25">
      <c r="Q2" s="2" t="s">
        <v>12</v>
      </c>
    </row>
    <row r="3" spans="1:17" ht="33" customHeight="1" thickBot="1" x14ac:dyDescent="0.25">
      <c r="A3" s="17" t="s">
        <v>93</v>
      </c>
      <c r="B3" s="4" t="s">
        <v>70</v>
      </c>
      <c r="C3" s="4" t="s">
        <v>69</v>
      </c>
      <c r="D3" s="4" t="s">
        <v>94</v>
      </c>
      <c r="E3" s="18" t="s">
        <v>63</v>
      </c>
      <c r="Q3" s="2" t="s">
        <v>64</v>
      </c>
    </row>
    <row r="4" spans="1:17" ht="15" x14ac:dyDescent="0.2">
      <c r="A4" s="14" t="s">
        <v>106</v>
      </c>
      <c r="B4" s="15" t="s">
        <v>74</v>
      </c>
      <c r="C4" s="15" t="s">
        <v>85</v>
      </c>
      <c r="D4" s="81">
        <v>0.2767</v>
      </c>
      <c r="E4" s="30"/>
    </row>
    <row r="5" spans="1:17" ht="15" x14ac:dyDescent="0.2">
      <c r="A5" s="14" t="s">
        <v>107</v>
      </c>
      <c r="B5" s="15" t="s">
        <v>75</v>
      </c>
      <c r="C5" s="15" t="s">
        <v>90</v>
      </c>
      <c r="D5" s="81">
        <v>3.1600000000000003E-2</v>
      </c>
      <c r="E5" s="30"/>
      <c r="N5" s="2" t="s">
        <v>64</v>
      </c>
    </row>
    <row r="6" spans="1:17" ht="15" x14ac:dyDescent="0.2">
      <c r="A6" s="14" t="s">
        <v>108</v>
      </c>
      <c r="B6" s="15" t="s">
        <v>76</v>
      </c>
      <c r="C6" s="15" t="s">
        <v>90</v>
      </c>
      <c r="D6" s="81">
        <v>0.1186</v>
      </c>
      <c r="E6" s="30"/>
    </row>
    <row r="7" spans="1:17" ht="15" x14ac:dyDescent="0.2">
      <c r="A7" s="14" t="s">
        <v>109</v>
      </c>
      <c r="B7" s="15" t="s">
        <v>39</v>
      </c>
      <c r="C7" s="15" t="s">
        <v>72</v>
      </c>
      <c r="D7" s="81">
        <v>1.1900000000000001E-2</v>
      </c>
      <c r="E7" s="30"/>
    </row>
    <row r="8" spans="1:17" ht="15" x14ac:dyDescent="0.2">
      <c r="A8" s="14" t="s">
        <v>110</v>
      </c>
      <c r="B8" s="15" t="s">
        <v>40</v>
      </c>
      <c r="C8" s="15" t="s">
        <v>198</v>
      </c>
      <c r="D8" s="81">
        <v>0.53749999999999998</v>
      </c>
      <c r="E8" s="30"/>
    </row>
    <row r="9" spans="1:17" ht="15" x14ac:dyDescent="0.2">
      <c r="A9" s="14" t="s">
        <v>147</v>
      </c>
      <c r="B9" s="76" t="s">
        <v>149</v>
      </c>
      <c r="C9" s="15" t="s">
        <v>148</v>
      </c>
      <c r="D9" s="81">
        <v>2.3699999999999999E-2</v>
      </c>
      <c r="E9" s="30"/>
    </row>
    <row r="10" spans="1:17" s="1" customFormat="1" ht="15.75" thickBot="1" x14ac:dyDescent="0.3">
      <c r="A10" s="110" t="s">
        <v>101</v>
      </c>
      <c r="B10" s="111"/>
      <c r="C10" s="111"/>
      <c r="D10" s="82">
        <f>SUM(D4:D9)</f>
        <v>1</v>
      </c>
      <c r="E10" s="13">
        <f>SUMIF(E4:E9,"x",D4:D9)</f>
        <v>0</v>
      </c>
    </row>
    <row r="11" spans="1:17" ht="15" x14ac:dyDescent="0.2">
      <c r="A11" s="14" t="s">
        <v>111</v>
      </c>
      <c r="B11" s="15" t="s">
        <v>41</v>
      </c>
      <c r="C11" s="15" t="s">
        <v>85</v>
      </c>
      <c r="D11" s="81">
        <v>0.1714</v>
      </c>
      <c r="E11" s="30"/>
    </row>
    <row r="12" spans="1:17" ht="15" x14ac:dyDescent="0.2">
      <c r="A12" s="14" t="s">
        <v>112</v>
      </c>
      <c r="B12" s="15" t="s">
        <v>42</v>
      </c>
      <c r="C12" s="15" t="s">
        <v>90</v>
      </c>
      <c r="D12" s="81">
        <v>9.6600000000000005E-2</v>
      </c>
      <c r="E12" s="30"/>
    </row>
    <row r="13" spans="1:17" ht="15" x14ac:dyDescent="0.2">
      <c r="A13" s="14" t="s">
        <v>113</v>
      </c>
      <c r="B13" s="15" t="s">
        <v>43</v>
      </c>
      <c r="C13" s="15" t="s">
        <v>55</v>
      </c>
      <c r="D13" s="81">
        <v>0.14399999999999999</v>
      </c>
      <c r="E13" s="30"/>
    </row>
    <row r="14" spans="1:17" ht="15" x14ac:dyDescent="0.2">
      <c r="A14" s="14" t="s">
        <v>114</v>
      </c>
      <c r="B14" s="15" t="s">
        <v>45</v>
      </c>
      <c r="C14" s="15" t="s">
        <v>90</v>
      </c>
      <c r="D14" s="81">
        <v>3.7400000000000003E-2</v>
      </c>
      <c r="E14" s="30"/>
    </row>
    <row r="15" spans="1:17" ht="15" x14ac:dyDescent="0.2">
      <c r="A15" s="14" t="s">
        <v>1042</v>
      </c>
      <c r="B15" s="15" t="s">
        <v>1043</v>
      </c>
      <c r="C15" s="15" t="s">
        <v>1044</v>
      </c>
      <c r="D15" s="81">
        <v>5.7099999999999998E-2</v>
      </c>
      <c r="E15" s="30"/>
    </row>
    <row r="16" spans="1:17" ht="15" x14ac:dyDescent="0.2">
      <c r="A16" s="14" t="s">
        <v>115</v>
      </c>
      <c r="B16" s="15" t="s">
        <v>46</v>
      </c>
      <c r="C16" s="15" t="s">
        <v>142</v>
      </c>
      <c r="D16" s="81">
        <v>7.4300000000000005E-2</v>
      </c>
      <c r="E16" s="30"/>
    </row>
    <row r="17" spans="1:5" ht="15" x14ac:dyDescent="0.2">
      <c r="A17" s="14" t="s">
        <v>116</v>
      </c>
      <c r="B17" s="15" t="s">
        <v>47</v>
      </c>
      <c r="C17" s="15" t="s">
        <v>48</v>
      </c>
      <c r="D17" s="81">
        <v>3.5000000000000003E-2</v>
      </c>
      <c r="E17" s="30"/>
    </row>
    <row r="18" spans="1:5" ht="15" x14ac:dyDescent="0.2">
      <c r="A18" s="14" t="s">
        <v>117</v>
      </c>
      <c r="B18" s="15" t="s">
        <v>49</v>
      </c>
      <c r="C18" s="15" t="s">
        <v>44</v>
      </c>
      <c r="D18" s="81">
        <v>7.6600000000000001E-2</v>
      </c>
      <c r="E18" s="30"/>
    </row>
    <row r="19" spans="1:5" ht="15" x14ac:dyDescent="0.2">
      <c r="A19" s="14" t="s">
        <v>118</v>
      </c>
      <c r="B19" s="15" t="s">
        <v>51</v>
      </c>
      <c r="C19" s="15" t="s">
        <v>50</v>
      </c>
      <c r="D19" s="81">
        <v>0.1656</v>
      </c>
      <c r="E19" s="30"/>
    </row>
    <row r="20" spans="1:5" ht="15" x14ac:dyDescent="0.2">
      <c r="A20" s="14" t="s">
        <v>1045</v>
      </c>
      <c r="B20" s="15" t="s">
        <v>1046</v>
      </c>
      <c r="C20" s="15" t="s">
        <v>55</v>
      </c>
      <c r="D20" s="81">
        <v>6.1999999999999998E-3</v>
      </c>
      <c r="E20" s="30"/>
    </row>
    <row r="21" spans="1:5" ht="15" x14ac:dyDescent="0.2">
      <c r="A21" s="14" t="s">
        <v>119</v>
      </c>
      <c r="B21" s="15" t="s">
        <v>52</v>
      </c>
      <c r="C21" s="15" t="s">
        <v>5</v>
      </c>
      <c r="D21" s="81">
        <v>0.1173</v>
      </c>
      <c r="E21" s="30"/>
    </row>
    <row r="22" spans="1:5" ht="15" x14ac:dyDescent="0.2">
      <c r="A22" s="14" t="s">
        <v>150</v>
      </c>
      <c r="B22" s="15" t="s">
        <v>151</v>
      </c>
      <c r="C22" s="15" t="s">
        <v>148</v>
      </c>
      <c r="D22" s="81">
        <v>1.8499999999999999E-2</v>
      </c>
      <c r="E22" s="30"/>
    </row>
    <row r="23" spans="1:5" s="1" customFormat="1" ht="15.75" thickBot="1" x14ac:dyDescent="0.3">
      <c r="A23" s="110" t="s">
        <v>102</v>
      </c>
      <c r="B23" s="111"/>
      <c r="C23" s="111"/>
      <c r="D23" s="85">
        <f>SUM(D11:D22)</f>
        <v>1</v>
      </c>
      <c r="E23" s="13">
        <f>SUMIF(E11:E22,"x",D11:D22)</f>
        <v>0</v>
      </c>
    </row>
    <row r="24" spans="1:5" ht="15" x14ac:dyDescent="0.2">
      <c r="A24" s="14" t="s">
        <v>120</v>
      </c>
      <c r="B24" s="15" t="s">
        <v>60</v>
      </c>
      <c r="C24" s="15" t="s">
        <v>90</v>
      </c>
      <c r="D24" s="81">
        <v>0.46829999999999999</v>
      </c>
      <c r="E24" s="30"/>
    </row>
    <row r="25" spans="1:5" ht="15" x14ac:dyDescent="0.2">
      <c r="A25" s="14" t="s">
        <v>1047</v>
      </c>
      <c r="B25" s="15" t="s">
        <v>1048</v>
      </c>
      <c r="C25" s="15" t="s">
        <v>220</v>
      </c>
      <c r="D25" s="81">
        <v>0.25369999999999998</v>
      </c>
      <c r="E25" s="30"/>
    </row>
    <row r="26" spans="1:5" ht="15" x14ac:dyDescent="0.2">
      <c r="A26" s="14" t="s">
        <v>121</v>
      </c>
      <c r="B26" s="15" t="s">
        <v>78</v>
      </c>
      <c r="C26" s="15" t="s">
        <v>198</v>
      </c>
      <c r="D26" s="81">
        <v>0.27800000000000002</v>
      </c>
      <c r="E26" s="30"/>
    </row>
    <row r="27" spans="1:5" s="1" customFormat="1" ht="15.75" thickBot="1" x14ac:dyDescent="0.3">
      <c r="A27" s="110" t="s">
        <v>103</v>
      </c>
      <c r="B27" s="111"/>
      <c r="C27" s="111"/>
      <c r="D27" s="82">
        <f>SUM(D24:D26)</f>
        <v>1</v>
      </c>
      <c r="E27" s="13">
        <f>SUMIF(E24:E26,"x",D24:D26)</f>
        <v>0</v>
      </c>
    </row>
    <row r="29" spans="1:5" x14ac:dyDescent="0.2">
      <c r="A29" s="9" t="s">
        <v>1144</v>
      </c>
    </row>
    <row r="30" spans="1:5" x14ac:dyDescent="0.2">
      <c r="A30" s="9" t="s">
        <v>1145</v>
      </c>
    </row>
    <row r="32" spans="1:5" x14ac:dyDescent="0.2">
      <c r="E32" s="7" t="s">
        <v>68</v>
      </c>
    </row>
    <row r="35" spans="1:5" ht="15" x14ac:dyDescent="0.2">
      <c r="A35" s="34"/>
      <c r="B35" s="69"/>
      <c r="C35" s="106"/>
      <c r="D35" s="106"/>
      <c r="E35" s="106"/>
    </row>
    <row r="36" spans="1:5" ht="15" x14ac:dyDescent="0.2">
      <c r="A36" s="34"/>
      <c r="B36" s="69"/>
      <c r="C36" s="75"/>
      <c r="D36" s="71"/>
      <c r="E36" s="70"/>
    </row>
    <row r="40" spans="1:5" x14ac:dyDescent="0.2">
      <c r="C40" s="8"/>
    </row>
  </sheetData>
  <sheetProtection algorithmName="SHA-512" hashValue="roNh5qrbuXpozkn1xinB72Pa3gJeRLbbActOlPWqj5HCBYjRz32ZYwltx/QP2YYtDfUJDksyW85SJWNpZB2CZA==" saltValue="NB5e5KCjpvBCZBcZJirGGQ==" spinCount="100000" sheet="1" objects="1" scenarios="1"/>
  <mergeCells count="5">
    <mergeCell ref="C35:E35"/>
    <mergeCell ref="A27:C27"/>
    <mergeCell ref="A1:E1"/>
    <mergeCell ref="A10:C10"/>
    <mergeCell ref="A23:C23"/>
  </mergeCells>
  <phoneticPr fontId="4" type="noConversion"/>
  <conditionalFormatting sqref="E10 E23 E27">
    <cfRule type="cellIs" dxfId="26" priority="1" stopIfTrue="1" operator="lessThan">
      <formula>0.8</formula>
    </cfRule>
  </conditionalFormatting>
  <dataValidations count="1">
    <dataValidation type="list" allowBlank="1" showInputMessage="1" showErrorMessage="1" sqref="E4:E9 E11:E22 E24:E26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8"/>
  </sheetPr>
  <dimension ref="A1:Q32"/>
  <sheetViews>
    <sheetView tabSelected="1" zoomScaleNormal="100" workbookViewId="0">
      <selection activeCell="E4" sqref="E4"/>
    </sheetView>
  </sheetViews>
  <sheetFormatPr baseColWidth="10" defaultRowHeight="14.25" x14ac:dyDescent="0.2"/>
  <cols>
    <col min="1" max="1" width="16" style="5" customWidth="1"/>
    <col min="2" max="2" width="71.85546875" style="2" bestFit="1" customWidth="1"/>
    <col min="3" max="3" width="32" style="2" bestFit="1" customWidth="1"/>
    <col min="4" max="4" width="13.140625" style="6" customWidth="1"/>
    <col min="5" max="5" width="12.7109375" style="7" customWidth="1"/>
    <col min="6" max="6" width="5" style="2" customWidth="1"/>
    <col min="7" max="11" width="11.42578125" style="2"/>
    <col min="12" max="12" width="0" style="2" hidden="1" customWidth="1"/>
    <col min="13" max="16" width="11.42578125" style="2"/>
    <col min="17" max="17" width="11.42578125" style="2" hidden="1" customWidth="1"/>
    <col min="18" max="16384" width="11.42578125" style="2"/>
  </cols>
  <sheetData>
    <row r="1" spans="1:17" ht="33" customHeight="1" thickBot="1" x14ac:dyDescent="0.25">
      <c r="A1" s="107" t="s">
        <v>1049</v>
      </c>
      <c r="B1" s="108"/>
      <c r="C1" s="108"/>
      <c r="D1" s="108"/>
      <c r="E1" s="109"/>
    </row>
    <row r="2" spans="1:17" ht="15" thickBot="1" x14ac:dyDescent="0.25">
      <c r="Q2" s="2" t="s">
        <v>12</v>
      </c>
    </row>
    <row r="3" spans="1:17" ht="33" customHeight="1" thickBot="1" x14ac:dyDescent="0.25">
      <c r="A3" s="17" t="s">
        <v>93</v>
      </c>
      <c r="B3" s="4" t="s">
        <v>70</v>
      </c>
      <c r="C3" s="4" t="s">
        <v>69</v>
      </c>
      <c r="D3" s="4" t="s">
        <v>94</v>
      </c>
      <c r="E3" s="18" t="s">
        <v>63</v>
      </c>
      <c r="Q3" s="2" t="s">
        <v>64</v>
      </c>
    </row>
    <row r="4" spans="1:17" ht="15" x14ac:dyDescent="0.2">
      <c r="A4" s="14" t="s">
        <v>128</v>
      </c>
      <c r="B4" s="15" t="s">
        <v>1142</v>
      </c>
      <c r="C4" s="15"/>
      <c r="D4" s="81">
        <v>3.32E-2</v>
      </c>
      <c r="E4" s="30"/>
    </row>
    <row r="5" spans="1:17" ht="15" x14ac:dyDescent="0.2">
      <c r="A5" s="14" t="s">
        <v>129</v>
      </c>
      <c r="B5" s="15" t="s">
        <v>66</v>
      </c>
      <c r="C5" s="15" t="s">
        <v>67</v>
      </c>
      <c r="D5" s="81">
        <v>5.5999999999999999E-3</v>
      </c>
      <c r="E5" s="30"/>
    </row>
    <row r="6" spans="1:17" ht="15" x14ac:dyDescent="0.2">
      <c r="A6" s="14" t="s">
        <v>130</v>
      </c>
      <c r="B6" s="15" t="s">
        <v>81</v>
      </c>
      <c r="C6" s="15" t="s">
        <v>2</v>
      </c>
      <c r="D6" s="81">
        <v>1.8100000000000002E-2</v>
      </c>
      <c r="E6" s="30"/>
    </row>
    <row r="7" spans="1:17" ht="15" x14ac:dyDescent="0.2">
      <c r="A7" s="14" t="s">
        <v>131</v>
      </c>
      <c r="B7" s="15" t="s">
        <v>82</v>
      </c>
      <c r="C7" s="15" t="s">
        <v>142</v>
      </c>
      <c r="D7" s="81">
        <v>0.36370000000000002</v>
      </c>
      <c r="E7" s="30"/>
    </row>
    <row r="8" spans="1:17" ht="15" x14ac:dyDescent="0.2">
      <c r="A8" s="14" t="s">
        <v>132</v>
      </c>
      <c r="B8" s="15" t="s">
        <v>83</v>
      </c>
      <c r="C8" s="15" t="s">
        <v>84</v>
      </c>
      <c r="D8" s="81">
        <v>1.46E-2</v>
      </c>
      <c r="E8" s="30"/>
    </row>
    <row r="9" spans="1:17" ht="15" x14ac:dyDescent="0.2">
      <c r="A9" s="14" t="s">
        <v>133</v>
      </c>
      <c r="B9" s="15" t="s">
        <v>13</v>
      </c>
      <c r="C9" s="15" t="s">
        <v>65</v>
      </c>
      <c r="D9" s="81">
        <v>0.18</v>
      </c>
      <c r="E9" s="30"/>
    </row>
    <row r="10" spans="1:17" ht="15" x14ac:dyDescent="0.2">
      <c r="A10" s="14" t="s">
        <v>134</v>
      </c>
      <c r="B10" s="15" t="s">
        <v>14</v>
      </c>
      <c r="C10" s="15" t="s">
        <v>15</v>
      </c>
      <c r="D10" s="81">
        <v>9.5999999999999992E-3</v>
      </c>
      <c r="E10" s="30"/>
    </row>
    <row r="11" spans="1:17" ht="15" x14ac:dyDescent="0.2">
      <c r="A11" s="14" t="s">
        <v>135</v>
      </c>
      <c r="B11" s="15" t="s">
        <v>16</v>
      </c>
      <c r="C11" s="15" t="s">
        <v>56</v>
      </c>
      <c r="D11" s="81">
        <v>3.9300000000000002E-2</v>
      </c>
      <c r="E11" s="30"/>
    </row>
    <row r="12" spans="1:17" ht="15" x14ac:dyDescent="0.2">
      <c r="A12" s="14" t="s">
        <v>136</v>
      </c>
      <c r="B12" s="15" t="s">
        <v>17</v>
      </c>
      <c r="C12" s="15" t="s">
        <v>5</v>
      </c>
      <c r="D12" s="81">
        <v>3.6400000000000002E-2</v>
      </c>
      <c r="E12" s="30"/>
    </row>
    <row r="13" spans="1:17" ht="15" x14ac:dyDescent="0.2">
      <c r="A13" s="14" t="s">
        <v>137</v>
      </c>
      <c r="B13" s="15" t="s">
        <v>18</v>
      </c>
      <c r="C13" s="15" t="s">
        <v>90</v>
      </c>
      <c r="D13" s="81">
        <v>0.22459999999999999</v>
      </c>
      <c r="E13" s="30"/>
    </row>
    <row r="14" spans="1:17" ht="15" x14ac:dyDescent="0.2">
      <c r="A14" s="14" t="s">
        <v>138</v>
      </c>
      <c r="B14" s="15" t="s">
        <v>19</v>
      </c>
      <c r="C14" s="15" t="s">
        <v>9</v>
      </c>
      <c r="D14" s="81">
        <v>4.65E-2</v>
      </c>
      <c r="E14" s="30"/>
    </row>
    <row r="15" spans="1:17" ht="15" x14ac:dyDescent="0.2">
      <c r="A15" s="14" t="s">
        <v>139</v>
      </c>
      <c r="B15" s="15" t="s">
        <v>20</v>
      </c>
      <c r="C15" s="15" t="s">
        <v>56</v>
      </c>
      <c r="D15" s="81">
        <v>4.4999999999999997E-3</v>
      </c>
      <c r="E15" s="30"/>
    </row>
    <row r="16" spans="1:17" ht="15" x14ac:dyDescent="0.2">
      <c r="A16" s="14" t="s">
        <v>140</v>
      </c>
      <c r="B16" s="15" t="s">
        <v>21</v>
      </c>
      <c r="C16" s="15" t="s">
        <v>22</v>
      </c>
      <c r="D16" s="81">
        <v>1.44E-2</v>
      </c>
      <c r="E16" s="30"/>
    </row>
    <row r="17" spans="1:5" ht="15" x14ac:dyDescent="0.2">
      <c r="A17" s="14" t="s">
        <v>141</v>
      </c>
      <c r="B17" s="15" t="s">
        <v>23</v>
      </c>
      <c r="C17" s="15" t="s">
        <v>144</v>
      </c>
      <c r="D17" s="81">
        <v>4.7999999999999996E-3</v>
      </c>
      <c r="E17" s="30"/>
    </row>
    <row r="18" spans="1:5" ht="15" x14ac:dyDescent="0.2">
      <c r="A18" s="14" t="s">
        <v>152</v>
      </c>
      <c r="B18" s="76" t="s">
        <v>154</v>
      </c>
      <c r="C18" s="15" t="s">
        <v>153</v>
      </c>
      <c r="D18" s="81">
        <v>4.7999999999999996E-3</v>
      </c>
      <c r="E18" s="30"/>
    </row>
    <row r="19" spans="1:5" s="1" customFormat="1" ht="15.75" thickBot="1" x14ac:dyDescent="0.3">
      <c r="A19" s="110" t="s">
        <v>104</v>
      </c>
      <c r="B19" s="111"/>
      <c r="C19" s="111"/>
      <c r="D19" s="82">
        <f>SUM(D4:D18)</f>
        <v>1.0001</v>
      </c>
      <c r="E19" s="94">
        <f>SUMIF(E4:E18,"x",D4:D18)</f>
        <v>0</v>
      </c>
    </row>
    <row r="21" spans="1:5" x14ac:dyDescent="0.2">
      <c r="A21" s="9" t="s">
        <v>1144</v>
      </c>
    </row>
    <row r="22" spans="1:5" x14ac:dyDescent="0.2">
      <c r="A22" s="9" t="s">
        <v>1145</v>
      </c>
    </row>
    <row r="27" spans="1:5" ht="15" x14ac:dyDescent="0.2">
      <c r="A27" s="34"/>
      <c r="B27" s="69"/>
      <c r="C27" s="106"/>
      <c r="D27" s="106"/>
      <c r="E27" s="106"/>
    </row>
    <row r="28" spans="1:5" ht="15" x14ac:dyDescent="0.2">
      <c r="A28" s="34"/>
      <c r="B28" s="69"/>
      <c r="C28" s="75"/>
      <c r="D28" s="71"/>
      <c r="E28" s="70"/>
    </row>
    <row r="32" spans="1:5" x14ac:dyDescent="0.2">
      <c r="C32" s="8"/>
    </row>
  </sheetData>
  <sheetProtection algorithmName="SHA-512" hashValue="AcdLDy1h86fC+xr9iQOkKE5iyKJAQBGKCQRGLl2svWtiBXP1aozjLq9QlmilCZnblr4xWX0yTKFLzFNAFuAjtg==" saltValue="r2uF9l2UNZylXX07y+/SDw==" spinCount="100000" sheet="1" objects="1" scenarios="1"/>
  <mergeCells count="3">
    <mergeCell ref="A19:C19"/>
    <mergeCell ref="A1:E1"/>
    <mergeCell ref="C27:E27"/>
  </mergeCells>
  <phoneticPr fontId="4" type="noConversion"/>
  <conditionalFormatting sqref="E19">
    <cfRule type="cellIs" dxfId="25" priority="1" stopIfTrue="1" operator="lessThan">
      <formula>0.8</formula>
    </cfRule>
  </conditionalFormatting>
  <dataValidations count="1">
    <dataValidation type="list" allowBlank="1" showInputMessage="1" showErrorMessage="1" sqref="E4:E18">
      <formula1>$Q$2:$Q$3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</sheetPr>
  <dimension ref="A1:Q96"/>
  <sheetViews>
    <sheetView zoomScaleNormal="100" workbookViewId="0">
      <selection activeCell="E71" sqref="E71"/>
    </sheetView>
  </sheetViews>
  <sheetFormatPr baseColWidth="10" defaultRowHeight="12.75" x14ac:dyDescent="0.2"/>
  <cols>
    <col min="1" max="1" width="16.140625" customWidth="1"/>
    <col min="2" max="2" width="34.85546875" customWidth="1"/>
    <col min="3" max="3" width="32.140625" customWidth="1"/>
    <col min="4" max="4" width="13.140625" customWidth="1"/>
    <col min="5" max="5" width="12.7109375" customWidth="1"/>
    <col min="16" max="17" width="11.42578125" hidden="1" customWidth="1"/>
  </cols>
  <sheetData>
    <row r="1" spans="1:17" ht="33.75" customHeight="1" thickBot="1" x14ac:dyDescent="0.25">
      <c r="A1" s="107" t="s">
        <v>512</v>
      </c>
      <c r="B1" s="108"/>
      <c r="C1" s="108"/>
      <c r="D1" s="108"/>
      <c r="E1" s="109"/>
    </row>
    <row r="2" spans="1:17" ht="15" thickBot="1" x14ac:dyDescent="0.25">
      <c r="A2" s="5"/>
      <c r="B2" s="2"/>
      <c r="C2" s="2"/>
      <c r="D2" s="6"/>
      <c r="E2" s="7"/>
      <c r="Q2" s="80" t="s">
        <v>12</v>
      </c>
    </row>
    <row r="3" spans="1:17" ht="30.75" thickBot="1" x14ac:dyDescent="0.25">
      <c r="A3" s="17" t="s">
        <v>93</v>
      </c>
      <c r="B3" s="23" t="s">
        <v>70</v>
      </c>
      <c r="C3" s="4" t="s">
        <v>69</v>
      </c>
      <c r="D3" s="4" t="s">
        <v>94</v>
      </c>
      <c r="E3" s="18" t="s">
        <v>63</v>
      </c>
      <c r="Q3" s="80" t="s">
        <v>64</v>
      </c>
    </row>
    <row r="4" spans="1:17" ht="15" x14ac:dyDescent="0.2">
      <c r="A4" s="14" t="s">
        <v>155</v>
      </c>
      <c r="B4" s="77" t="s">
        <v>158</v>
      </c>
      <c r="C4" s="15" t="s">
        <v>90</v>
      </c>
      <c r="D4" s="81">
        <v>1.9699999999999999E-4</v>
      </c>
      <c r="E4" s="30"/>
    </row>
    <row r="5" spans="1:17" ht="15" x14ac:dyDescent="0.2">
      <c r="A5" s="14" t="s">
        <v>156</v>
      </c>
      <c r="B5" s="77" t="s">
        <v>186</v>
      </c>
      <c r="C5" s="15" t="s">
        <v>55</v>
      </c>
      <c r="D5" s="81">
        <v>2.8500000000000001E-2</v>
      </c>
      <c r="E5" s="30"/>
    </row>
    <row r="6" spans="1:17" ht="15" x14ac:dyDescent="0.2">
      <c r="A6" s="14" t="s">
        <v>157</v>
      </c>
      <c r="B6" s="10" t="s">
        <v>187</v>
      </c>
      <c r="C6" s="15" t="s">
        <v>198</v>
      </c>
      <c r="D6" s="81">
        <v>9.7999999999999997E-3</v>
      </c>
      <c r="E6" s="30"/>
    </row>
    <row r="7" spans="1:17" ht="15" x14ac:dyDescent="0.2">
      <c r="A7" s="14" t="s">
        <v>159</v>
      </c>
      <c r="B7" s="10" t="s">
        <v>188</v>
      </c>
      <c r="C7" s="15" t="s">
        <v>194</v>
      </c>
      <c r="D7" s="81">
        <v>4.1000000000000003E-3</v>
      </c>
      <c r="E7" s="30"/>
    </row>
    <row r="8" spans="1:17" ht="15" x14ac:dyDescent="0.2">
      <c r="A8" s="14" t="s">
        <v>160</v>
      </c>
      <c r="B8" s="10" t="s">
        <v>189</v>
      </c>
      <c r="C8" s="15" t="s">
        <v>190</v>
      </c>
      <c r="D8" s="81">
        <v>1E-3</v>
      </c>
      <c r="E8" s="30"/>
    </row>
    <row r="9" spans="1:17" ht="15" x14ac:dyDescent="0.2">
      <c r="A9" s="14" t="s">
        <v>161</v>
      </c>
      <c r="B9" s="10" t="s">
        <v>192</v>
      </c>
      <c r="C9" s="15" t="s">
        <v>193</v>
      </c>
      <c r="D9" s="81">
        <v>4.9200000000000001E-2</v>
      </c>
      <c r="E9" s="30"/>
    </row>
    <row r="10" spans="1:17" ht="15" x14ac:dyDescent="0.2">
      <c r="A10" s="14" t="s">
        <v>162</v>
      </c>
      <c r="B10" s="15" t="s">
        <v>191</v>
      </c>
      <c r="C10" s="15" t="s">
        <v>194</v>
      </c>
      <c r="D10" s="81">
        <v>8.5000000000000006E-3</v>
      </c>
      <c r="E10" s="30"/>
    </row>
    <row r="11" spans="1:17" ht="15" x14ac:dyDescent="0.2">
      <c r="A11" s="14" t="s">
        <v>163</v>
      </c>
      <c r="B11" s="15" t="s">
        <v>195</v>
      </c>
      <c r="C11" s="15" t="s">
        <v>55</v>
      </c>
      <c r="D11" s="81">
        <v>6.6E-3</v>
      </c>
      <c r="E11" s="30"/>
    </row>
    <row r="12" spans="1:17" ht="15" x14ac:dyDescent="0.2">
      <c r="A12" s="14" t="s">
        <v>164</v>
      </c>
      <c r="B12" s="15" t="s">
        <v>196</v>
      </c>
      <c r="C12" s="15" t="s">
        <v>190</v>
      </c>
      <c r="D12" s="81">
        <v>2.3900000000000001E-2</v>
      </c>
      <c r="E12" s="30"/>
    </row>
    <row r="13" spans="1:17" ht="15" x14ac:dyDescent="0.2">
      <c r="A13" s="14" t="s">
        <v>165</v>
      </c>
      <c r="B13" s="15" t="s">
        <v>197</v>
      </c>
      <c r="C13" s="15" t="s">
        <v>198</v>
      </c>
      <c r="D13" s="81">
        <v>2.64E-2</v>
      </c>
      <c r="E13" s="30"/>
    </row>
    <row r="14" spans="1:17" ht="15" x14ac:dyDescent="0.2">
      <c r="A14" s="14" t="s">
        <v>166</v>
      </c>
      <c r="B14" s="15" t="s">
        <v>199</v>
      </c>
      <c r="C14" s="15" t="s">
        <v>198</v>
      </c>
      <c r="D14" s="81">
        <v>5.3900000000000003E-2</v>
      </c>
      <c r="E14" s="30"/>
    </row>
    <row r="15" spans="1:17" ht="15" x14ac:dyDescent="0.2">
      <c r="A15" s="14" t="s">
        <v>167</v>
      </c>
      <c r="B15" s="15" t="s">
        <v>200</v>
      </c>
      <c r="C15" s="15" t="s">
        <v>55</v>
      </c>
      <c r="D15" s="81">
        <v>0.24079999999999999</v>
      </c>
      <c r="E15" s="30"/>
    </row>
    <row r="16" spans="1:17" ht="15" x14ac:dyDescent="0.2">
      <c r="A16" s="14" t="s">
        <v>168</v>
      </c>
      <c r="B16" s="15" t="s">
        <v>201</v>
      </c>
      <c r="C16" s="15" t="s">
        <v>194</v>
      </c>
      <c r="D16" s="81">
        <v>7.3099999999999998E-2</v>
      </c>
      <c r="E16" s="30"/>
    </row>
    <row r="17" spans="1:11" ht="15" x14ac:dyDescent="0.2">
      <c r="A17" s="14" t="s">
        <v>169</v>
      </c>
      <c r="B17" s="15" t="s">
        <v>202</v>
      </c>
      <c r="C17" s="15" t="s">
        <v>190</v>
      </c>
      <c r="D17" s="81">
        <v>3.3300000000000003E-2</v>
      </c>
      <c r="E17" s="30"/>
    </row>
    <row r="18" spans="1:11" ht="15" x14ac:dyDescent="0.2">
      <c r="A18" s="14" t="s">
        <v>170</v>
      </c>
      <c r="B18" s="15" t="s">
        <v>203</v>
      </c>
      <c r="C18" s="15" t="s">
        <v>190</v>
      </c>
      <c r="D18" s="81">
        <v>8.3999999999999995E-3</v>
      </c>
      <c r="E18" s="30"/>
      <c r="K18" s="80" t="s">
        <v>68</v>
      </c>
    </row>
    <row r="19" spans="1:11" ht="15" x14ac:dyDescent="0.2">
      <c r="A19" s="14" t="s">
        <v>171</v>
      </c>
      <c r="B19" s="15" t="s">
        <v>204</v>
      </c>
      <c r="C19" s="15" t="s">
        <v>193</v>
      </c>
      <c r="D19" s="81">
        <v>1.9800000000000002E-2</v>
      </c>
      <c r="E19" s="30"/>
    </row>
    <row r="20" spans="1:11" ht="15" x14ac:dyDescent="0.2">
      <c r="A20" s="14" t="s">
        <v>172</v>
      </c>
      <c r="B20" s="15" t="s">
        <v>205</v>
      </c>
      <c r="C20" s="15" t="s">
        <v>193</v>
      </c>
      <c r="D20" s="81">
        <v>2.8400000000000002E-2</v>
      </c>
      <c r="E20" s="30"/>
    </row>
    <row r="21" spans="1:11" ht="15" x14ac:dyDescent="0.2">
      <c r="A21" s="14" t="s">
        <v>173</v>
      </c>
      <c r="B21" s="15" t="s">
        <v>206</v>
      </c>
      <c r="C21" s="15" t="s">
        <v>90</v>
      </c>
      <c r="D21" s="81">
        <v>3.3E-3</v>
      </c>
      <c r="E21" s="30"/>
    </row>
    <row r="22" spans="1:11" ht="15" x14ac:dyDescent="0.2">
      <c r="A22" s="14" t="s">
        <v>174</v>
      </c>
      <c r="B22" s="15" t="s">
        <v>207</v>
      </c>
      <c r="C22" s="15" t="s">
        <v>55</v>
      </c>
      <c r="D22" s="81">
        <v>3.0300000000000001E-2</v>
      </c>
      <c r="E22" s="30"/>
    </row>
    <row r="23" spans="1:11" ht="15" x14ac:dyDescent="0.2">
      <c r="A23" s="14" t="s">
        <v>175</v>
      </c>
      <c r="B23" s="15" t="s">
        <v>208</v>
      </c>
      <c r="C23" s="15" t="s">
        <v>198</v>
      </c>
      <c r="D23" s="81">
        <v>9.5399999999999999E-2</v>
      </c>
      <c r="E23" s="30"/>
    </row>
    <row r="24" spans="1:11" ht="15" x14ac:dyDescent="0.2">
      <c r="A24" s="14" t="s">
        <v>176</v>
      </c>
      <c r="B24" s="15" t="s">
        <v>209</v>
      </c>
      <c r="C24" s="15" t="s">
        <v>198</v>
      </c>
      <c r="D24" s="81">
        <v>5.4999999999999997E-3</v>
      </c>
      <c r="E24" s="30"/>
    </row>
    <row r="25" spans="1:11" ht="15" x14ac:dyDescent="0.2">
      <c r="A25" s="14" t="s">
        <v>177</v>
      </c>
      <c r="B25" s="15" t="s">
        <v>210</v>
      </c>
      <c r="C25" s="15" t="s">
        <v>55</v>
      </c>
      <c r="D25" s="81">
        <v>0.18160000000000001</v>
      </c>
      <c r="E25" s="30"/>
    </row>
    <row r="26" spans="1:11" ht="15" x14ac:dyDescent="0.2">
      <c r="A26" s="14" t="s">
        <v>692</v>
      </c>
      <c r="B26" s="15" t="s">
        <v>691</v>
      </c>
      <c r="C26" s="15" t="s">
        <v>193</v>
      </c>
      <c r="D26" s="81">
        <v>1.4200000000000001E-2</v>
      </c>
      <c r="E26" s="30"/>
    </row>
    <row r="27" spans="1:11" ht="15" x14ac:dyDescent="0.2">
      <c r="A27" s="14" t="s">
        <v>178</v>
      </c>
      <c r="B27" s="15" t="s">
        <v>211</v>
      </c>
      <c r="C27" s="15" t="s">
        <v>55</v>
      </c>
      <c r="D27" s="81">
        <v>1.38E-2</v>
      </c>
      <c r="E27" s="30"/>
    </row>
    <row r="28" spans="1:11" ht="15" x14ac:dyDescent="0.2">
      <c r="A28" s="14" t="s">
        <v>179</v>
      </c>
      <c r="B28" s="15" t="s">
        <v>212</v>
      </c>
      <c r="C28" s="15" t="s">
        <v>55</v>
      </c>
      <c r="D28" s="81">
        <v>3.8E-3</v>
      </c>
      <c r="E28" s="30"/>
    </row>
    <row r="29" spans="1:11" ht="15" x14ac:dyDescent="0.2">
      <c r="A29" s="14" t="s">
        <v>180</v>
      </c>
      <c r="B29" s="15" t="s">
        <v>213</v>
      </c>
      <c r="C29" s="15" t="s">
        <v>214</v>
      </c>
      <c r="D29" s="81">
        <v>7.0000000000000001E-3</v>
      </c>
      <c r="E29" s="30"/>
    </row>
    <row r="30" spans="1:11" ht="15" x14ac:dyDescent="0.2">
      <c r="A30" s="14" t="s">
        <v>181</v>
      </c>
      <c r="B30" s="15" t="s">
        <v>215</v>
      </c>
      <c r="C30" s="15" t="s">
        <v>216</v>
      </c>
      <c r="D30" s="81">
        <v>5.3E-3</v>
      </c>
      <c r="E30" s="30"/>
    </row>
    <row r="31" spans="1:11" ht="15" x14ac:dyDescent="0.2">
      <c r="A31" s="14" t="s">
        <v>182</v>
      </c>
      <c r="B31" s="15" t="s">
        <v>217</v>
      </c>
      <c r="C31" s="15" t="s">
        <v>216</v>
      </c>
      <c r="D31" s="81">
        <v>2.2000000000000001E-3</v>
      </c>
      <c r="E31" s="30"/>
    </row>
    <row r="32" spans="1:11" ht="15" x14ac:dyDescent="0.2">
      <c r="A32" s="14" t="s">
        <v>183</v>
      </c>
      <c r="B32" s="15" t="s">
        <v>218</v>
      </c>
      <c r="C32" s="15" t="s">
        <v>214</v>
      </c>
      <c r="D32" s="81">
        <v>1.7999999999999999E-2</v>
      </c>
      <c r="E32" s="30"/>
    </row>
    <row r="33" spans="1:5" ht="15" x14ac:dyDescent="0.2">
      <c r="A33" s="14" t="s">
        <v>184</v>
      </c>
      <c r="B33" s="10" t="s">
        <v>219</v>
      </c>
      <c r="C33" s="15" t="s">
        <v>220</v>
      </c>
      <c r="D33" s="81">
        <v>8.0000000000000004E-4</v>
      </c>
      <c r="E33" s="30"/>
    </row>
    <row r="34" spans="1:5" ht="15" x14ac:dyDescent="0.2">
      <c r="A34" s="14" t="s">
        <v>185</v>
      </c>
      <c r="B34" s="10" t="s">
        <v>221</v>
      </c>
      <c r="C34" s="15" t="s">
        <v>220</v>
      </c>
      <c r="D34" s="81">
        <v>2.8999999999999998E-3</v>
      </c>
      <c r="E34" s="30"/>
    </row>
    <row r="35" spans="1:5" ht="15.75" thickBot="1" x14ac:dyDescent="0.3">
      <c r="A35" s="110" t="s">
        <v>222</v>
      </c>
      <c r="B35" s="111"/>
      <c r="C35" s="111"/>
      <c r="D35" s="82">
        <f>SUM(D4:D34)</f>
        <v>0.99999700000000002</v>
      </c>
      <c r="E35" s="13">
        <f>SUMIF(E4:E34,"x",D4:D34)</f>
        <v>0</v>
      </c>
    </row>
    <row r="36" spans="1:5" ht="15" x14ac:dyDescent="0.2">
      <c r="A36" s="14" t="s">
        <v>223</v>
      </c>
      <c r="B36" s="76" t="s">
        <v>224</v>
      </c>
      <c r="C36" s="15" t="s">
        <v>190</v>
      </c>
      <c r="D36" s="16">
        <v>1</v>
      </c>
      <c r="E36" s="30"/>
    </row>
    <row r="37" spans="1:5" ht="15.75" thickBot="1" x14ac:dyDescent="0.3">
      <c r="A37" s="110" t="s">
        <v>225</v>
      </c>
      <c r="B37" s="111"/>
      <c r="C37" s="111"/>
      <c r="D37" s="21">
        <f>SUM(D36:D36)</f>
        <v>1</v>
      </c>
      <c r="E37" s="13">
        <f>SUMIF(E36:E36,"x",D36:D36)</f>
        <v>0</v>
      </c>
    </row>
    <row r="38" spans="1:5" ht="15" x14ac:dyDescent="0.2">
      <c r="A38" s="14" t="s">
        <v>226</v>
      </c>
      <c r="B38" s="15" t="s">
        <v>263</v>
      </c>
      <c r="C38" s="15" t="s">
        <v>198</v>
      </c>
      <c r="D38" s="81">
        <v>1.1999999999999999E-3</v>
      </c>
      <c r="E38" s="30"/>
    </row>
    <row r="39" spans="1:5" ht="15" x14ac:dyDescent="0.2">
      <c r="A39" s="14" t="s">
        <v>227</v>
      </c>
      <c r="B39" s="15" t="s">
        <v>264</v>
      </c>
      <c r="C39" s="15" t="s">
        <v>90</v>
      </c>
      <c r="D39" s="81">
        <v>1.06E-2</v>
      </c>
      <c r="E39" s="30"/>
    </row>
    <row r="40" spans="1:5" ht="15" x14ac:dyDescent="0.2">
      <c r="A40" s="14" t="s">
        <v>228</v>
      </c>
      <c r="B40" s="15" t="s">
        <v>265</v>
      </c>
      <c r="C40" s="15" t="s">
        <v>193</v>
      </c>
      <c r="D40" s="81">
        <v>4.4200000000000003E-2</v>
      </c>
      <c r="E40" s="30"/>
    </row>
    <row r="41" spans="1:5" ht="15" x14ac:dyDescent="0.2">
      <c r="A41" s="14" t="s">
        <v>229</v>
      </c>
      <c r="B41" s="15" t="s">
        <v>266</v>
      </c>
      <c r="C41" s="15" t="s">
        <v>90</v>
      </c>
      <c r="D41" s="81">
        <v>2.9999999999999997E-4</v>
      </c>
      <c r="E41" s="30"/>
    </row>
    <row r="42" spans="1:5" ht="15" x14ac:dyDescent="0.2">
      <c r="A42" s="14" t="s">
        <v>230</v>
      </c>
      <c r="B42" s="15" t="s">
        <v>269</v>
      </c>
      <c r="C42" s="15" t="s">
        <v>55</v>
      </c>
      <c r="D42" s="81">
        <v>9.4000000000000004E-3</v>
      </c>
      <c r="E42" s="30"/>
    </row>
    <row r="43" spans="1:5" ht="15" x14ac:dyDescent="0.2">
      <c r="A43" s="14" t="s">
        <v>231</v>
      </c>
      <c r="B43" s="15" t="s">
        <v>267</v>
      </c>
      <c r="C43" s="15" t="s">
        <v>55</v>
      </c>
      <c r="D43" s="81">
        <v>1.7399999999999999E-2</v>
      </c>
      <c r="E43" s="30"/>
    </row>
    <row r="44" spans="1:5" ht="15" x14ac:dyDescent="0.2">
      <c r="A44" s="14" t="s">
        <v>232</v>
      </c>
      <c r="B44" s="15" t="s">
        <v>268</v>
      </c>
      <c r="C44" s="15" t="s">
        <v>55</v>
      </c>
      <c r="D44" s="81">
        <v>1.5E-3</v>
      </c>
      <c r="E44" s="30"/>
    </row>
    <row r="45" spans="1:5" ht="15" x14ac:dyDescent="0.2">
      <c r="A45" s="14" t="s">
        <v>233</v>
      </c>
      <c r="B45" s="15" t="s">
        <v>270</v>
      </c>
      <c r="C45" s="15" t="s">
        <v>198</v>
      </c>
      <c r="D45" s="81">
        <v>3.0999999999999999E-3</v>
      </c>
      <c r="E45" s="30"/>
    </row>
    <row r="46" spans="1:5" ht="15" x14ac:dyDescent="0.2">
      <c r="A46" s="14" t="s">
        <v>234</v>
      </c>
      <c r="B46" s="15" t="s">
        <v>271</v>
      </c>
      <c r="C46" s="15" t="s">
        <v>198</v>
      </c>
      <c r="D46" s="81">
        <v>5.9999999999999995E-4</v>
      </c>
      <c r="E46" s="30"/>
    </row>
    <row r="47" spans="1:5" ht="15" x14ac:dyDescent="0.2">
      <c r="A47" s="14" t="s">
        <v>235</v>
      </c>
      <c r="B47" s="15" t="s">
        <v>272</v>
      </c>
      <c r="C47" s="15" t="s">
        <v>190</v>
      </c>
      <c r="D47" s="81">
        <v>1.12E-2</v>
      </c>
      <c r="E47" s="30"/>
    </row>
    <row r="48" spans="1:5" ht="15" x14ac:dyDescent="0.2">
      <c r="A48" s="14" t="s">
        <v>236</v>
      </c>
      <c r="B48" s="15" t="s">
        <v>273</v>
      </c>
      <c r="C48" s="15" t="s">
        <v>190</v>
      </c>
      <c r="D48" s="81">
        <v>1.37E-2</v>
      </c>
      <c r="E48" s="30"/>
    </row>
    <row r="49" spans="1:5" ht="15" x14ac:dyDescent="0.2">
      <c r="A49" s="14" t="s">
        <v>237</v>
      </c>
      <c r="B49" s="15" t="s">
        <v>274</v>
      </c>
      <c r="C49" s="15" t="s">
        <v>190</v>
      </c>
      <c r="D49" s="81">
        <v>2.8E-3</v>
      </c>
      <c r="E49" s="30"/>
    </row>
    <row r="50" spans="1:5" ht="15" x14ac:dyDescent="0.2">
      <c r="A50" s="14" t="s">
        <v>238</v>
      </c>
      <c r="B50" s="15" t="s">
        <v>275</v>
      </c>
      <c r="C50" s="15" t="s">
        <v>198</v>
      </c>
      <c r="D50" s="81">
        <v>3.5999999999999999E-3</v>
      </c>
      <c r="E50" s="30"/>
    </row>
    <row r="51" spans="1:5" ht="15" x14ac:dyDescent="0.2">
      <c r="A51" s="14" t="s">
        <v>239</v>
      </c>
      <c r="B51" s="15" t="s">
        <v>276</v>
      </c>
      <c r="C51" s="15" t="s">
        <v>190</v>
      </c>
      <c r="D51" s="81">
        <v>2.3999999999999998E-3</v>
      </c>
      <c r="E51" s="30"/>
    </row>
    <row r="52" spans="1:5" ht="15" x14ac:dyDescent="0.2">
      <c r="A52" s="14" t="s">
        <v>240</v>
      </c>
      <c r="B52" s="15" t="s">
        <v>277</v>
      </c>
      <c r="C52" s="15" t="s">
        <v>190</v>
      </c>
      <c r="D52" s="81">
        <v>1.1999999999999999E-3</v>
      </c>
      <c r="E52" s="30"/>
    </row>
    <row r="53" spans="1:5" ht="15" x14ac:dyDescent="0.2">
      <c r="A53" s="14" t="s">
        <v>241</v>
      </c>
      <c r="B53" s="15" t="s">
        <v>278</v>
      </c>
      <c r="C53" s="15" t="s">
        <v>55</v>
      </c>
      <c r="D53" s="81">
        <v>9.6699999999999994E-2</v>
      </c>
      <c r="E53" s="30"/>
    </row>
    <row r="54" spans="1:5" ht="15" x14ac:dyDescent="0.2">
      <c r="A54" s="14" t="s">
        <v>242</v>
      </c>
      <c r="B54" s="15" t="s">
        <v>279</v>
      </c>
      <c r="C54" s="15" t="s">
        <v>193</v>
      </c>
      <c r="D54" s="81">
        <v>0.1148</v>
      </c>
      <c r="E54" s="30"/>
    </row>
    <row r="55" spans="1:5" ht="15" x14ac:dyDescent="0.2">
      <c r="A55" s="14" t="s">
        <v>243</v>
      </c>
      <c r="B55" s="15" t="s">
        <v>280</v>
      </c>
      <c r="C55" s="15" t="s">
        <v>194</v>
      </c>
      <c r="D55" s="81">
        <v>5.1000000000000004E-3</v>
      </c>
      <c r="E55" s="30"/>
    </row>
    <row r="56" spans="1:5" ht="15" x14ac:dyDescent="0.2">
      <c r="A56" s="14" t="s">
        <v>244</v>
      </c>
      <c r="B56" s="15" t="s">
        <v>281</v>
      </c>
      <c r="C56" s="15" t="s">
        <v>194</v>
      </c>
      <c r="D56" s="81">
        <v>1.7299999999999999E-2</v>
      </c>
      <c r="E56" s="30"/>
    </row>
    <row r="57" spans="1:5" ht="15" x14ac:dyDescent="0.2">
      <c r="A57" s="14" t="s">
        <v>245</v>
      </c>
      <c r="B57" s="15" t="s">
        <v>282</v>
      </c>
      <c r="C57" s="15" t="s">
        <v>198</v>
      </c>
      <c r="D57" s="81">
        <v>0.1062</v>
      </c>
      <c r="E57" s="30"/>
    </row>
    <row r="58" spans="1:5" ht="15" x14ac:dyDescent="0.2">
      <c r="A58" s="14" t="s">
        <v>246</v>
      </c>
      <c r="B58" s="15" t="s">
        <v>283</v>
      </c>
      <c r="C58" s="15" t="s">
        <v>190</v>
      </c>
      <c r="D58" s="81">
        <v>0.18360000000000001</v>
      </c>
      <c r="E58" s="30"/>
    </row>
    <row r="59" spans="1:5" ht="15" x14ac:dyDescent="0.2">
      <c r="A59" s="14" t="s">
        <v>247</v>
      </c>
      <c r="B59" s="15" t="s">
        <v>284</v>
      </c>
      <c r="C59" s="15" t="s">
        <v>194</v>
      </c>
      <c r="D59" s="81">
        <v>1.3899999999999999E-2</v>
      </c>
      <c r="E59" s="30"/>
    </row>
    <row r="60" spans="1:5" ht="15" x14ac:dyDescent="0.2">
      <c r="A60" s="14" t="s">
        <v>248</v>
      </c>
      <c r="B60" s="15" t="s">
        <v>285</v>
      </c>
      <c r="C60" s="15" t="s">
        <v>90</v>
      </c>
      <c r="D60" s="81">
        <v>1.83E-2</v>
      </c>
      <c r="E60" s="30"/>
    </row>
    <row r="61" spans="1:5" ht="15" x14ac:dyDescent="0.2">
      <c r="A61" s="14" t="s">
        <v>249</v>
      </c>
      <c r="B61" s="15" t="s">
        <v>286</v>
      </c>
      <c r="C61" s="15" t="s">
        <v>198</v>
      </c>
      <c r="D61" s="81">
        <v>2.2499999999999999E-2</v>
      </c>
      <c r="E61" s="30"/>
    </row>
    <row r="62" spans="1:5" ht="15" x14ac:dyDescent="0.2">
      <c r="A62" s="14" t="s">
        <v>250</v>
      </c>
      <c r="B62" s="15" t="s">
        <v>287</v>
      </c>
      <c r="C62" s="15" t="s">
        <v>55</v>
      </c>
      <c r="D62" s="81">
        <v>2.9700000000000001E-2</v>
      </c>
      <c r="E62" s="30"/>
    </row>
    <row r="63" spans="1:5" ht="15" x14ac:dyDescent="0.2">
      <c r="A63" s="14" t="s">
        <v>251</v>
      </c>
      <c r="B63" s="15" t="s">
        <v>288</v>
      </c>
      <c r="C63" s="15" t="s">
        <v>55</v>
      </c>
      <c r="D63" s="81">
        <v>2.4299999999999999E-2</v>
      </c>
      <c r="E63" s="30"/>
    </row>
    <row r="64" spans="1:5" ht="15" x14ac:dyDescent="0.2">
      <c r="A64" s="14" t="s">
        <v>252</v>
      </c>
      <c r="B64" s="15" t="s">
        <v>289</v>
      </c>
      <c r="C64" s="15" t="s">
        <v>194</v>
      </c>
      <c r="D64" s="81">
        <v>8.8999999999999999E-3</v>
      </c>
      <c r="E64" s="30"/>
    </row>
    <row r="65" spans="1:5" ht="15" x14ac:dyDescent="0.2">
      <c r="A65" s="14" t="s">
        <v>253</v>
      </c>
      <c r="B65" s="15" t="s">
        <v>290</v>
      </c>
      <c r="C65" s="15" t="s">
        <v>198</v>
      </c>
      <c r="D65" s="81">
        <v>2E-3</v>
      </c>
      <c r="E65" s="30"/>
    </row>
    <row r="66" spans="1:5" ht="15" x14ac:dyDescent="0.2">
      <c r="A66" s="14" t="s">
        <v>254</v>
      </c>
      <c r="B66" s="15" t="s">
        <v>291</v>
      </c>
      <c r="C66" s="15" t="s">
        <v>220</v>
      </c>
      <c r="D66" s="81">
        <v>1.09E-2</v>
      </c>
      <c r="E66" s="30"/>
    </row>
    <row r="67" spans="1:5" ht="15" x14ac:dyDescent="0.2">
      <c r="A67" s="14" t="s">
        <v>255</v>
      </c>
      <c r="B67" s="15" t="s">
        <v>292</v>
      </c>
      <c r="C67" s="15" t="s">
        <v>214</v>
      </c>
      <c r="D67" s="81">
        <v>8.0000000000000002E-3</v>
      </c>
      <c r="E67" s="30"/>
    </row>
    <row r="68" spans="1:5" ht="15" x14ac:dyDescent="0.2">
      <c r="A68" s="14" t="s">
        <v>256</v>
      </c>
      <c r="B68" s="15" t="s">
        <v>293</v>
      </c>
      <c r="C68" s="15" t="s">
        <v>214</v>
      </c>
      <c r="D68" s="81">
        <v>4.3E-3</v>
      </c>
      <c r="E68" s="30"/>
    </row>
    <row r="69" spans="1:5" ht="15" x14ac:dyDescent="0.2">
      <c r="A69" s="14" t="s">
        <v>257</v>
      </c>
      <c r="B69" s="15" t="s">
        <v>294</v>
      </c>
      <c r="C69" s="15" t="s">
        <v>190</v>
      </c>
      <c r="D69" s="81">
        <v>5.9999999999999995E-4</v>
      </c>
      <c r="E69" s="30"/>
    </row>
    <row r="70" spans="1:5" ht="15" x14ac:dyDescent="0.2">
      <c r="A70" s="14" t="s">
        <v>258</v>
      </c>
      <c r="B70" s="15" t="s">
        <v>295</v>
      </c>
      <c r="C70" s="15" t="s">
        <v>190</v>
      </c>
      <c r="D70" s="81">
        <v>3.5999999999999999E-3</v>
      </c>
      <c r="E70" s="30"/>
    </row>
    <row r="71" spans="1:5" ht="15" x14ac:dyDescent="0.2">
      <c r="A71" s="14" t="s">
        <v>259</v>
      </c>
      <c r="B71" s="15" t="s">
        <v>296</v>
      </c>
      <c r="C71" s="15" t="s">
        <v>220</v>
      </c>
      <c r="D71" s="81">
        <v>0.15559999999999999</v>
      </c>
      <c r="E71" s="30"/>
    </row>
    <row r="72" spans="1:5" ht="15" x14ac:dyDescent="0.2">
      <c r="A72" s="14" t="s">
        <v>260</v>
      </c>
      <c r="B72" s="15" t="s">
        <v>297</v>
      </c>
      <c r="C72" s="15" t="s">
        <v>90</v>
      </c>
      <c r="D72" s="81">
        <v>2.9999999999999997E-4</v>
      </c>
      <c r="E72" s="30"/>
    </row>
    <row r="73" spans="1:5" ht="15" x14ac:dyDescent="0.2">
      <c r="A73" s="14" t="s">
        <v>261</v>
      </c>
      <c r="B73" s="15" t="s">
        <v>298</v>
      </c>
      <c r="C73" s="15" t="s">
        <v>299</v>
      </c>
      <c r="D73" s="81">
        <v>3.2599999999999997E-2</v>
      </c>
      <c r="E73" s="30"/>
    </row>
    <row r="74" spans="1:5" ht="15" x14ac:dyDescent="0.2">
      <c r="A74" s="14" t="s">
        <v>262</v>
      </c>
      <c r="B74" s="15" t="s">
        <v>300</v>
      </c>
      <c r="C74" s="15" t="s">
        <v>220</v>
      </c>
      <c r="D74" s="81">
        <v>1.7600000000000001E-2</v>
      </c>
      <c r="E74" s="30"/>
    </row>
    <row r="75" spans="1:5" ht="15" x14ac:dyDescent="0.25">
      <c r="A75" s="112" t="s">
        <v>302</v>
      </c>
      <c r="B75" s="113"/>
      <c r="C75" s="113"/>
      <c r="D75" s="83">
        <f>SUM(D38:D74)</f>
        <v>0.99999999999999989</v>
      </c>
      <c r="E75" s="19">
        <f>SUMIF(E38:E74,"x",D38:D74)</f>
        <v>0</v>
      </c>
    </row>
    <row r="76" spans="1:5" ht="15" x14ac:dyDescent="0.2">
      <c r="A76" s="79" t="s">
        <v>301</v>
      </c>
      <c r="B76" s="79" t="s">
        <v>319</v>
      </c>
      <c r="C76" s="79" t="s">
        <v>198</v>
      </c>
      <c r="D76" s="20">
        <v>6.6500000000000004E-2</v>
      </c>
      <c r="E76" s="30"/>
    </row>
    <row r="77" spans="1:5" ht="15" x14ac:dyDescent="0.2">
      <c r="A77" s="79" t="s">
        <v>304</v>
      </c>
      <c r="B77" s="79" t="s">
        <v>320</v>
      </c>
      <c r="C77" s="79" t="s">
        <v>55</v>
      </c>
      <c r="D77" s="20">
        <v>1.7399999999999999E-2</v>
      </c>
      <c r="E77" s="30"/>
    </row>
    <row r="78" spans="1:5" ht="15" x14ac:dyDescent="0.2">
      <c r="A78" s="79" t="s">
        <v>305</v>
      </c>
      <c r="B78" s="79" t="s">
        <v>321</v>
      </c>
      <c r="C78" s="79" t="s">
        <v>198</v>
      </c>
      <c r="D78" s="20">
        <v>3.5200000000000002E-2</v>
      </c>
      <c r="E78" s="30"/>
    </row>
    <row r="79" spans="1:5" ht="15" x14ac:dyDescent="0.2">
      <c r="A79" s="79" t="s">
        <v>306</v>
      </c>
      <c r="B79" s="79" t="s">
        <v>322</v>
      </c>
      <c r="C79" s="79" t="s">
        <v>194</v>
      </c>
      <c r="D79" s="20">
        <v>1.1000000000000001E-3</v>
      </c>
      <c r="E79" s="30"/>
    </row>
    <row r="80" spans="1:5" ht="15" x14ac:dyDescent="0.2">
      <c r="A80" s="79" t="s">
        <v>307</v>
      </c>
      <c r="B80" s="79" t="s">
        <v>323</v>
      </c>
      <c r="C80" s="79" t="s">
        <v>55</v>
      </c>
      <c r="D80" s="20">
        <v>6.1699999999999998E-2</v>
      </c>
      <c r="E80" s="30"/>
    </row>
    <row r="81" spans="1:5" ht="15" x14ac:dyDescent="0.2">
      <c r="A81" s="79" t="s">
        <v>308</v>
      </c>
      <c r="B81" s="79" t="s">
        <v>324</v>
      </c>
      <c r="C81" s="79" t="s">
        <v>55</v>
      </c>
      <c r="D81" s="20">
        <v>9.0499999999999997E-2</v>
      </c>
      <c r="E81" s="30"/>
    </row>
    <row r="82" spans="1:5" ht="15" x14ac:dyDescent="0.2">
      <c r="A82" s="79" t="s">
        <v>309</v>
      </c>
      <c r="B82" s="79" t="s">
        <v>325</v>
      </c>
      <c r="C82" s="79" t="s">
        <v>198</v>
      </c>
      <c r="D82" s="20">
        <v>0.379</v>
      </c>
      <c r="E82" s="30"/>
    </row>
    <row r="83" spans="1:5" ht="15" x14ac:dyDescent="0.2">
      <c r="A83" s="79" t="s">
        <v>310</v>
      </c>
      <c r="B83" s="79" t="s">
        <v>326</v>
      </c>
      <c r="C83" s="79" t="s">
        <v>194</v>
      </c>
      <c r="D83" s="20">
        <v>2.8E-3</v>
      </c>
      <c r="E83" s="30"/>
    </row>
    <row r="84" spans="1:5" ht="15" x14ac:dyDescent="0.2">
      <c r="A84" s="79" t="s">
        <v>311</v>
      </c>
      <c r="B84" s="79" t="s">
        <v>327</v>
      </c>
      <c r="C84" s="79" t="s">
        <v>194</v>
      </c>
      <c r="D84" s="20">
        <v>6.1400000000000003E-2</v>
      </c>
      <c r="E84" s="30"/>
    </row>
    <row r="85" spans="1:5" ht="15" x14ac:dyDescent="0.2">
      <c r="A85" s="79" t="s">
        <v>312</v>
      </c>
      <c r="B85" s="79" t="s">
        <v>328</v>
      </c>
      <c r="C85" s="79" t="s">
        <v>55</v>
      </c>
      <c r="D85" s="20">
        <v>0.13639999999999999</v>
      </c>
      <c r="E85" s="30"/>
    </row>
    <row r="86" spans="1:5" ht="15" x14ac:dyDescent="0.2">
      <c r="A86" s="79" t="s">
        <v>313</v>
      </c>
      <c r="B86" s="79" t="s">
        <v>329</v>
      </c>
      <c r="C86" s="79" t="s">
        <v>214</v>
      </c>
      <c r="D86" s="20">
        <v>6.1800000000000001E-2</v>
      </c>
      <c r="E86" s="30"/>
    </row>
    <row r="87" spans="1:5" ht="15" x14ac:dyDescent="0.2">
      <c r="A87" s="79" t="s">
        <v>314</v>
      </c>
      <c r="B87" s="79" t="s">
        <v>330</v>
      </c>
      <c r="C87" s="79" t="s">
        <v>190</v>
      </c>
      <c r="D87" s="20">
        <v>4.0500000000000001E-2</v>
      </c>
      <c r="E87" s="30"/>
    </row>
    <row r="88" spans="1:5" ht="15" x14ac:dyDescent="0.2">
      <c r="A88" s="79" t="s">
        <v>315</v>
      </c>
      <c r="B88" s="79" t="s">
        <v>331</v>
      </c>
      <c r="C88" s="79" t="s">
        <v>190</v>
      </c>
      <c r="D88" s="20">
        <v>3.04E-2</v>
      </c>
      <c r="E88" s="30"/>
    </row>
    <row r="89" spans="1:5" ht="15" x14ac:dyDescent="0.2">
      <c r="A89" s="79" t="s">
        <v>316</v>
      </c>
      <c r="B89" s="79" t="s">
        <v>332</v>
      </c>
      <c r="C89" s="79" t="s">
        <v>190</v>
      </c>
      <c r="D89" s="20">
        <v>5.5999999999999999E-3</v>
      </c>
      <c r="E89" s="30"/>
    </row>
    <row r="90" spans="1:5" ht="15" x14ac:dyDescent="0.2">
      <c r="A90" s="79" t="s">
        <v>317</v>
      </c>
      <c r="B90" s="79" t="s">
        <v>333</v>
      </c>
      <c r="C90" s="79" t="s">
        <v>214</v>
      </c>
      <c r="D90" s="20">
        <v>4.4999999999999997E-3</v>
      </c>
      <c r="E90" s="30"/>
    </row>
    <row r="91" spans="1:5" ht="15" x14ac:dyDescent="0.2">
      <c r="A91" s="79" t="s">
        <v>1041</v>
      </c>
      <c r="B91" s="79" t="s">
        <v>1058</v>
      </c>
      <c r="C91" s="79" t="s">
        <v>214</v>
      </c>
      <c r="D91" s="20">
        <v>2.8E-3</v>
      </c>
      <c r="E91" s="30"/>
    </row>
    <row r="92" spans="1:5" ht="15" x14ac:dyDescent="0.2">
      <c r="A92" s="79" t="s">
        <v>318</v>
      </c>
      <c r="B92" s="79" t="s">
        <v>334</v>
      </c>
      <c r="C92" s="79" t="s">
        <v>214</v>
      </c>
      <c r="D92" s="20">
        <v>2.3999999999999998E-3</v>
      </c>
      <c r="E92" s="30"/>
    </row>
    <row r="93" spans="1:5" ht="15.75" thickBot="1" x14ac:dyDescent="0.3">
      <c r="A93" s="114" t="s">
        <v>303</v>
      </c>
      <c r="B93" s="115"/>
      <c r="C93" s="115"/>
      <c r="D93" s="85">
        <f>SUM(D76:D92)</f>
        <v>0.99999999999999989</v>
      </c>
      <c r="E93" s="78">
        <f>SUMIF(E76:E92,"x",D76:D92)</f>
        <v>0</v>
      </c>
    </row>
    <row r="95" spans="1:5" s="2" customFormat="1" ht="14.25" x14ac:dyDescent="0.2">
      <c r="A95" s="9" t="s">
        <v>1144</v>
      </c>
      <c r="D95" s="6"/>
      <c r="E95" s="7"/>
    </row>
    <row r="96" spans="1:5" s="2" customFormat="1" ht="14.25" x14ac:dyDescent="0.2">
      <c r="A96" s="9" t="s">
        <v>1145</v>
      </c>
      <c r="D96" s="6"/>
      <c r="E96" s="7"/>
    </row>
  </sheetData>
  <sheetProtection algorithmName="SHA-512" hashValue="ufWT0gG7lLSieE+3Li3T0+HWnJ/Z0ZSqdOOslVVCYzHho0yTI1o/UzCA9Pd1SjaxLav6pF92iSuTm8Gt31Zk3A==" saltValue="peZsPjPSW+LupNUNq/OeBg==" spinCount="100000" sheet="1" objects="1" scenarios="1"/>
  <mergeCells count="5">
    <mergeCell ref="A1:E1"/>
    <mergeCell ref="A35:C35"/>
    <mergeCell ref="A37:C37"/>
    <mergeCell ref="A75:C75"/>
    <mergeCell ref="A93:C93"/>
  </mergeCells>
  <conditionalFormatting sqref="E35 E37">
    <cfRule type="cellIs" dxfId="24" priority="3" stopIfTrue="1" operator="lessThan">
      <formula>0.8</formula>
    </cfRule>
  </conditionalFormatting>
  <conditionalFormatting sqref="E75">
    <cfRule type="cellIs" dxfId="23" priority="2" stopIfTrue="1" operator="lessThan">
      <formula>0.8</formula>
    </cfRule>
  </conditionalFormatting>
  <conditionalFormatting sqref="E93">
    <cfRule type="cellIs" dxfId="22" priority="1" stopIfTrue="1" operator="lessThan">
      <formula>0.8</formula>
    </cfRule>
  </conditionalFormatting>
  <dataValidations count="1">
    <dataValidation type="list" allowBlank="1" showInputMessage="1" showErrorMessage="1" sqref="E4:E34 E36 E38:E74 E76:E92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FF0000"/>
  </sheetPr>
  <dimension ref="A1:Q85"/>
  <sheetViews>
    <sheetView zoomScaleNormal="100" workbookViewId="0">
      <selection activeCell="I70" sqref="I70"/>
    </sheetView>
  </sheetViews>
  <sheetFormatPr baseColWidth="10" defaultRowHeight="12.75" x14ac:dyDescent="0.2"/>
  <cols>
    <col min="1" max="1" width="16.28515625" customWidth="1"/>
    <col min="2" max="2" width="35.28515625" customWidth="1"/>
    <col min="3" max="3" width="32" customWidth="1"/>
    <col min="4" max="5" width="12.7109375" customWidth="1"/>
    <col min="15" max="15" width="11.42578125" customWidth="1"/>
    <col min="16" max="17" width="11.42578125" hidden="1" customWidth="1"/>
  </cols>
  <sheetData>
    <row r="1" spans="1:17" ht="36" customHeight="1" thickBot="1" x14ac:dyDescent="0.25">
      <c r="A1" s="107" t="s">
        <v>335</v>
      </c>
      <c r="B1" s="108"/>
      <c r="C1" s="108"/>
      <c r="D1" s="108"/>
      <c r="E1" s="109"/>
    </row>
    <row r="2" spans="1:17" ht="15" thickBot="1" x14ac:dyDescent="0.25">
      <c r="A2" s="5"/>
      <c r="B2" s="2"/>
      <c r="C2" s="2"/>
      <c r="D2" s="6"/>
      <c r="E2" s="7"/>
      <c r="Q2" s="80" t="s">
        <v>12</v>
      </c>
    </row>
    <row r="3" spans="1:17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Q3" s="80" t="s">
        <v>64</v>
      </c>
    </row>
    <row r="4" spans="1:17" ht="15" x14ac:dyDescent="0.2">
      <c r="A4" s="14" t="s">
        <v>336</v>
      </c>
      <c r="B4" s="77" t="s">
        <v>362</v>
      </c>
      <c r="C4" s="15" t="s">
        <v>194</v>
      </c>
      <c r="D4" s="81">
        <v>3.5999999999999999E-3</v>
      </c>
      <c r="E4" s="30"/>
    </row>
    <row r="5" spans="1:17" ht="15" x14ac:dyDescent="0.2">
      <c r="A5" s="14" t="s">
        <v>337</v>
      </c>
      <c r="B5" s="77" t="s">
        <v>363</v>
      </c>
      <c r="C5" s="15" t="s">
        <v>216</v>
      </c>
      <c r="D5" s="81">
        <v>3.0300000000000001E-2</v>
      </c>
      <c r="E5" s="30"/>
    </row>
    <row r="6" spans="1:17" ht="15" x14ac:dyDescent="0.2">
      <c r="A6" s="14" t="s">
        <v>338</v>
      </c>
      <c r="B6" s="10" t="s">
        <v>364</v>
      </c>
      <c r="C6" s="15" t="s">
        <v>190</v>
      </c>
      <c r="D6" s="81">
        <v>2.9999999999999997E-4</v>
      </c>
      <c r="E6" s="30"/>
    </row>
    <row r="7" spans="1:17" ht="15" x14ac:dyDescent="0.2">
      <c r="A7" s="14" t="s">
        <v>339</v>
      </c>
      <c r="B7" s="10" t="s">
        <v>365</v>
      </c>
      <c r="C7" s="15" t="s">
        <v>55</v>
      </c>
      <c r="D7" s="81">
        <v>0.26369999999999999</v>
      </c>
      <c r="E7" s="30"/>
    </row>
    <row r="8" spans="1:17" ht="15" x14ac:dyDescent="0.2">
      <c r="A8" s="14" t="s">
        <v>340</v>
      </c>
      <c r="B8" s="10" t="s">
        <v>366</v>
      </c>
      <c r="C8" s="15" t="s">
        <v>198</v>
      </c>
      <c r="D8" s="81">
        <v>1.5E-3</v>
      </c>
      <c r="E8" s="30"/>
    </row>
    <row r="9" spans="1:17" ht="15" x14ac:dyDescent="0.2">
      <c r="A9" s="14" t="s">
        <v>341</v>
      </c>
      <c r="B9" s="10" t="s">
        <v>367</v>
      </c>
      <c r="C9" s="15" t="s">
        <v>194</v>
      </c>
      <c r="D9" s="81">
        <v>2.7000000000000001E-3</v>
      </c>
      <c r="E9" s="30"/>
    </row>
    <row r="10" spans="1:17" ht="15" x14ac:dyDescent="0.2">
      <c r="A10" s="14" t="s">
        <v>342</v>
      </c>
      <c r="B10" s="15" t="s">
        <v>368</v>
      </c>
      <c r="C10" s="15" t="s">
        <v>193</v>
      </c>
      <c r="D10" s="81">
        <v>3.5999999999999999E-3</v>
      </c>
      <c r="E10" s="30"/>
    </row>
    <row r="11" spans="1:17" ht="15" x14ac:dyDescent="0.2">
      <c r="A11" s="14" t="s">
        <v>343</v>
      </c>
      <c r="B11" s="15" t="s">
        <v>369</v>
      </c>
      <c r="C11" s="15" t="s">
        <v>198</v>
      </c>
      <c r="D11" s="81">
        <v>2.7900000000000001E-2</v>
      </c>
      <c r="E11" s="30"/>
    </row>
    <row r="12" spans="1:17" ht="15" x14ac:dyDescent="0.2">
      <c r="A12" s="14" t="s">
        <v>344</v>
      </c>
      <c r="B12" s="15" t="s">
        <v>370</v>
      </c>
      <c r="C12" s="15" t="s">
        <v>198</v>
      </c>
      <c r="D12" s="81">
        <v>0.21560000000000001</v>
      </c>
      <c r="E12" s="30"/>
    </row>
    <row r="13" spans="1:17" ht="15" x14ac:dyDescent="0.2">
      <c r="A13" s="14" t="s">
        <v>345</v>
      </c>
      <c r="B13" s="15" t="s">
        <v>371</v>
      </c>
      <c r="C13" s="15" t="s">
        <v>193</v>
      </c>
      <c r="D13" s="81">
        <v>5.0000000000000001E-3</v>
      </c>
      <c r="E13" s="30"/>
    </row>
    <row r="14" spans="1:17" ht="15" x14ac:dyDescent="0.2">
      <c r="A14" s="14" t="s">
        <v>346</v>
      </c>
      <c r="B14" s="15" t="s">
        <v>372</v>
      </c>
      <c r="C14" s="15" t="s">
        <v>194</v>
      </c>
      <c r="D14" s="81">
        <v>7.2099999999999997E-2</v>
      </c>
      <c r="E14" s="30"/>
    </row>
    <row r="15" spans="1:17" ht="15" x14ac:dyDescent="0.2">
      <c r="A15" s="14" t="s">
        <v>347</v>
      </c>
      <c r="B15" s="15" t="s">
        <v>373</v>
      </c>
      <c r="C15" s="15" t="s">
        <v>193</v>
      </c>
      <c r="D15" s="81">
        <v>1.2999999999999999E-2</v>
      </c>
      <c r="E15" s="30"/>
    </row>
    <row r="16" spans="1:17" ht="15" x14ac:dyDescent="0.2">
      <c r="A16" s="14" t="s">
        <v>348</v>
      </c>
      <c r="B16" s="15" t="s">
        <v>374</v>
      </c>
      <c r="C16" s="15" t="s">
        <v>55</v>
      </c>
      <c r="D16" s="81">
        <v>3.5999999999999999E-3</v>
      </c>
      <c r="E16" s="30"/>
    </row>
    <row r="17" spans="1:5" ht="15" x14ac:dyDescent="0.2">
      <c r="A17" s="14" t="s">
        <v>349</v>
      </c>
      <c r="B17" s="15" t="s">
        <v>375</v>
      </c>
      <c r="C17" s="15" t="s">
        <v>90</v>
      </c>
      <c r="D17" s="81">
        <v>5.9999999999999995E-4</v>
      </c>
      <c r="E17" s="30"/>
    </row>
    <row r="18" spans="1:5" ht="15" x14ac:dyDescent="0.2">
      <c r="A18" s="14" t="s">
        <v>350</v>
      </c>
      <c r="B18" s="15" t="s">
        <v>376</v>
      </c>
      <c r="C18" s="15" t="s">
        <v>194</v>
      </c>
      <c r="D18" s="81">
        <v>7.6E-3</v>
      </c>
      <c r="E18" s="30"/>
    </row>
    <row r="19" spans="1:5" ht="15" x14ac:dyDescent="0.2">
      <c r="A19" s="14" t="s">
        <v>351</v>
      </c>
      <c r="B19" s="15" t="s">
        <v>377</v>
      </c>
      <c r="C19" s="15" t="s">
        <v>55</v>
      </c>
      <c r="D19" s="81">
        <v>0.24610000000000001</v>
      </c>
      <c r="E19" s="30"/>
    </row>
    <row r="20" spans="1:5" ht="15" x14ac:dyDescent="0.2">
      <c r="A20" s="14" t="s">
        <v>352</v>
      </c>
      <c r="B20" s="15" t="s">
        <v>378</v>
      </c>
      <c r="C20" s="15" t="s">
        <v>193</v>
      </c>
      <c r="D20" s="81">
        <v>1.1999999999999999E-3</v>
      </c>
      <c r="E20" s="30"/>
    </row>
    <row r="21" spans="1:5" ht="15" x14ac:dyDescent="0.2">
      <c r="A21" s="14" t="s">
        <v>353</v>
      </c>
      <c r="B21" s="15" t="s">
        <v>379</v>
      </c>
      <c r="C21" s="15" t="s">
        <v>190</v>
      </c>
      <c r="D21" s="84">
        <v>1.4499999999999999E-2</v>
      </c>
      <c r="E21" s="30"/>
    </row>
    <row r="22" spans="1:5" ht="15" x14ac:dyDescent="0.2">
      <c r="A22" s="14" t="s">
        <v>354</v>
      </c>
      <c r="B22" s="15" t="s">
        <v>380</v>
      </c>
      <c r="C22" s="15" t="s">
        <v>190</v>
      </c>
      <c r="D22" s="81">
        <v>4.4999999999999997E-3</v>
      </c>
      <c r="E22" s="30"/>
    </row>
    <row r="23" spans="1:5" ht="15" x14ac:dyDescent="0.2">
      <c r="A23" s="14" t="s">
        <v>355</v>
      </c>
      <c r="B23" s="15" t="s">
        <v>381</v>
      </c>
      <c r="C23" s="15" t="s">
        <v>190</v>
      </c>
      <c r="D23" s="81">
        <v>1.84E-2</v>
      </c>
      <c r="E23" s="30"/>
    </row>
    <row r="24" spans="1:5" ht="15" x14ac:dyDescent="0.2">
      <c r="A24" s="14" t="s">
        <v>356</v>
      </c>
      <c r="B24" s="15" t="s">
        <v>382</v>
      </c>
      <c r="C24" s="15" t="s">
        <v>55</v>
      </c>
      <c r="D24" s="81">
        <v>3.2899999999999999E-2</v>
      </c>
      <c r="E24" s="30"/>
    </row>
    <row r="25" spans="1:5" ht="15" x14ac:dyDescent="0.2">
      <c r="A25" s="14" t="s">
        <v>357</v>
      </c>
      <c r="B25" s="15" t="s">
        <v>383</v>
      </c>
      <c r="C25" s="15" t="s">
        <v>55</v>
      </c>
      <c r="D25" s="81">
        <v>7.1999999999999998E-3</v>
      </c>
      <c r="E25" s="30"/>
    </row>
    <row r="26" spans="1:5" ht="15" x14ac:dyDescent="0.2">
      <c r="A26" s="14" t="s">
        <v>358</v>
      </c>
      <c r="B26" s="15" t="s">
        <v>384</v>
      </c>
      <c r="C26" s="15" t="s">
        <v>214</v>
      </c>
      <c r="D26" s="81">
        <v>1.0500000000000001E-2</v>
      </c>
      <c r="E26" s="30"/>
    </row>
    <row r="27" spans="1:5" ht="15" x14ac:dyDescent="0.2">
      <c r="A27" s="14" t="s">
        <v>359</v>
      </c>
      <c r="B27" s="15" t="s">
        <v>385</v>
      </c>
      <c r="C27" s="15" t="s">
        <v>214</v>
      </c>
      <c r="D27" s="81">
        <v>1E-3</v>
      </c>
      <c r="E27" s="30"/>
    </row>
    <row r="28" spans="1:5" ht="15" x14ac:dyDescent="0.2">
      <c r="A28" s="14" t="s">
        <v>360</v>
      </c>
      <c r="B28" s="15" t="s">
        <v>386</v>
      </c>
      <c r="C28" s="15" t="s">
        <v>216</v>
      </c>
      <c r="D28" s="81">
        <v>1.26E-2</v>
      </c>
      <c r="E28" s="30"/>
    </row>
    <row r="29" spans="1:5" ht="15.75" thickBot="1" x14ac:dyDescent="0.3">
      <c r="A29" s="110" t="s">
        <v>361</v>
      </c>
      <c r="B29" s="111"/>
      <c r="C29" s="111"/>
      <c r="D29" s="82">
        <f>SUM(D4:D28)</f>
        <v>0.99999999999999978</v>
      </c>
      <c r="E29" s="13">
        <f>SUMIF(E4:E28,"x",D4:D28)</f>
        <v>0</v>
      </c>
    </row>
    <row r="30" spans="1:5" ht="15" x14ac:dyDescent="0.2">
      <c r="A30" s="14" t="s">
        <v>387</v>
      </c>
      <c r="B30" s="15" t="s">
        <v>415</v>
      </c>
      <c r="C30" s="15" t="s">
        <v>55</v>
      </c>
      <c r="D30" s="81">
        <v>2.0500000000000001E-2</v>
      </c>
      <c r="E30" s="30"/>
    </row>
    <row r="31" spans="1:5" ht="15" x14ac:dyDescent="0.2">
      <c r="A31" s="14" t="s">
        <v>388</v>
      </c>
      <c r="B31" s="15" t="s">
        <v>416</v>
      </c>
      <c r="C31" s="15" t="s">
        <v>198</v>
      </c>
      <c r="D31" s="81">
        <v>4.2099999999999999E-2</v>
      </c>
      <c r="E31" s="30"/>
    </row>
    <row r="32" spans="1:5" ht="15" x14ac:dyDescent="0.2">
      <c r="A32" s="14" t="s">
        <v>389</v>
      </c>
      <c r="B32" s="15" t="s">
        <v>417</v>
      </c>
      <c r="C32" s="15" t="s">
        <v>55</v>
      </c>
      <c r="D32" s="81">
        <v>8.3999999999999995E-3</v>
      </c>
      <c r="E32" s="30"/>
    </row>
    <row r="33" spans="1:5" ht="15" x14ac:dyDescent="0.2">
      <c r="A33" s="14" t="s">
        <v>390</v>
      </c>
      <c r="B33" s="15" t="s">
        <v>418</v>
      </c>
      <c r="C33" s="15" t="s">
        <v>193</v>
      </c>
      <c r="D33" s="81">
        <v>7.0699999999999999E-2</v>
      </c>
      <c r="E33" s="30"/>
    </row>
    <row r="34" spans="1:5" ht="15" x14ac:dyDescent="0.2">
      <c r="A34" s="14" t="s">
        <v>391</v>
      </c>
      <c r="B34" s="15" t="s">
        <v>419</v>
      </c>
      <c r="C34" s="15" t="s">
        <v>190</v>
      </c>
      <c r="D34" s="81">
        <v>3.5299999999999998E-2</v>
      </c>
      <c r="E34" s="30"/>
    </row>
    <row r="35" spans="1:5" ht="15" x14ac:dyDescent="0.2">
      <c r="A35" s="14" t="s">
        <v>392</v>
      </c>
      <c r="B35" s="15" t="s">
        <v>420</v>
      </c>
      <c r="C35" s="15" t="s">
        <v>194</v>
      </c>
      <c r="D35" s="81">
        <v>5.8999999999999999E-3</v>
      </c>
      <c r="E35" s="30"/>
    </row>
    <row r="36" spans="1:5" ht="15" x14ac:dyDescent="0.2">
      <c r="A36" s="14" t="s">
        <v>393</v>
      </c>
      <c r="B36" s="15" t="s">
        <v>421</v>
      </c>
      <c r="C36" s="15" t="s">
        <v>55</v>
      </c>
      <c r="D36" s="81">
        <v>4.4999999999999997E-3</v>
      </c>
      <c r="E36" s="30"/>
    </row>
    <row r="37" spans="1:5" ht="15" x14ac:dyDescent="0.2">
      <c r="A37" s="14" t="s">
        <v>394</v>
      </c>
      <c r="B37" s="15" t="s">
        <v>422</v>
      </c>
      <c r="C37" s="15" t="s">
        <v>55</v>
      </c>
      <c r="D37" s="81">
        <v>8.4199999999999997E-2</v>
      </c>
      <c r="E37" s="30"/>
    </row>
    <row r="38" spans="1:5" ht="15" x14ac:dyDescent="0.2">
      <c r="A38" s="14" t="s">
        <v>395</v>
      </c>
      <c r="B38" s="15" t="s">
        <v>423</v>
      </c>
      <c r="C38" s="15" t="s">
        <v>198</v>
      </c>
      <c r="D38" s="81">
        <v>1E-4</v>
      </c>
      <c r="E38" s="30"/>
    </row>
    <row r="39" spans="1:5" ht="15" x14ac:dyDescent="0.2">
      <c r="A39" s="14" t="s">
        <v>396</v>
      </c>
      <c r="B39" s="15" t="s">
        <v>424</v>
      </c>
      <c r="C39" s="15" t="s">
        <v>198</v>
      </c>
      <c r="D39" s="81">
        <v>3.3700000000000001E-2</v>
      </c>
      <c r="E39" s="30"/>
    </row>
    <row r="40" spans="1:5" ht="15" x14ac:dyDescent="0.2">
      <c r="A40" s="14" t="s">
        <v>397</v>
      </c>
      <c r="B40" s="15" t="s">
        <v>425</v>
      </c>
      <c r="C40" s="15" t="s">
        <v>193</v>
      </c>
      <c r="D40" s="81">
        <v>6.4999999999999997E-3</v>
      </c>
      <c r="E40" s="30"/>
    </row>
    <row r="41" spans="1:5" ht="15" x14ac:dyDescent="0.2">
      <c r="A41" s="14" t="s">
        <v>398</v>
      </c>
      <c r="B41" s="15" t="s">
        <v>426</v>
      </c>
      <c r="C41" s="15" t="s">
        <v>198</v>
      </c>
      <c r="D41" s="81">
        <v>7.5700000000000003E-2</v>
      </c>
      <c r="E41" s="30"/>
    </row>
    <row r="42" spans="1:5" ht="15" x14ac:dyDescent="0.2">
      <c r="A42" s="14" t="s">
        <v>399</v>
      </c>
      <c r="B42" s="15" t="s">
        <v>427</v>
      </c>
      <c r="C42" s="15" t="s">
        <v>194</v>
      </c>
      <c r="D42" s="81">
        <v>0.16289999999999999</v>
      </c>
      <c r="E42" s="30"/>
    </row>
    <row r="43" spans="1:5" ht="15" x14ac:dyDescent="0.2">
      <c r="A43" s="14" t="s">
        <v>400</v>
      </c>
      <c r="B43" s="15" t="s">
        <v>428</v>
      </c>
      <c r="C43" s="15" t="s">
        <v>193</v>
      </c>
      <c r="D43" s="81">
        <v>2.1600000000000001E-2</v>
      </c>
      <c r="E43" s="30"/>
    </row>
    <row r="44" spans="1:5" ht="15" x14ac:dyDescent="0.2">
      <c r="A44" s="14" t="s">
        <v>401</v>
      </c>
      <c r="B44" s="15" t="s">
        <v>429</v>
      </c>
      <c r="C44" s="15" t="s">
        <v>194</v>
      </c>
      <c r="D44" s="81">
        <v>2.5000000000000001E-3</v>
      </c>
      <c r="E44" s="30"/>
    </row>
    <row r="45" spans="1:5" ht="15" x14ac:dyDescent="0.2">
      <c r="A45" s="14" t="s">
        <v>402</v>
      </c>
      <c r="B45" s="15" t="s">
        <v>430</v>
      </c>
      <c r="C45" s="15" t="s">
        <v>194</v>
      </c>
      <c r="D45" s="81">
        <v>1.0200000000000001E-2</v>
      </c>
      <c r="E45" s="30"/>
    </row>
    <row r="46" spans="1:5" ht="15" x14ac:dyDescent="0.2">
      <c r="A46" s="14" t="s">
        <v>403</v>
      </c>
      <c r="B46" s="15" t="s">
        <v>431</v>
      </c>
      <c r="C46" s="15" t="s">
        <v>55</v>
      </c>
      <c r="D46" s="81">
        <v>0.1003</v>
      </c>
      <c r="E46" s="30"/>
    </row>
    <row r="47" spans="1:5" ht="15" x14ac:dyDescent="0.2">
      <c r="A47" s="14" t="s">
        <v>404</v>
      </c>
      <c r="B47" s="15" t="s">
        <v>432</v>
      </c>
      <c r="C47" s="15" t="s">
        <v>55</v>
      </c>
      <c r="D47" s="81">
        <v>0.15570000000000001</v>
      </c>
      <c r="E47" s="30"/>
    </row>
    <row r="48" spans="1:5" ht="15" x14ac:dyDescent="0.2">
      <c r="A48" s="14" t="s">
        <v>405</v>
      </c>
      <c r="B48" s="15" t="s">
        <v>433</v>
      </c>
      <c r="C48" s="15" t="s">
        <v>434</v>
      </c>
      <c r="D48" s="81">
        <v>1.6999999999999999E-3</v>
      </c>
      <c r="E48" s="30"/>
    </row>
    <row r="49" spans="1:5" ht="15" x14ac:dyDescent="0.2">
      <c r="A49" s="14" t="s">
        <v>406</v>
      </c>
      <c r="B49" s="15" t="s">
        <v>435</v>
      </c>
      <c r="C49" s="15" t="s">
        <v>198</v>
      </c>
      <c r="D49" s="81">
        <v>6.7000000000000002E-3</v>
      </c>
      <c r="E49" s="30"/>
    </row>
    <row r="50" spans="1:5" ht="15" x14ac:dyDescent="0.2">
      <c r="A50" s="14" t="s">
        <v>407</v>
      </c>
      <c r="B50" s="15" t="s">
        <v>436</v>
      </c>
      <c r="C50" s="15" t="s">
        <v>190</v>
      </c>
      <c r="D50" s="81">
        <v>6.1999999999999998E-3</v>
      </c>
      <c r="E50" s="30"/>
    </row>
    <row r="51" spans="1:5" ht="15" x14ac:dyDescent="0.2">
      <c r="A51" s="14" t="s">
        <v>408</v>
      </c>
      <c r="B51" s="15" t="s">
        <v>437</v>
      </c>
      <c r="C51" s="15" t="s">
        <v>190</v>
      </c>
      <c r="D51" s="81">
        <v>7.3200000000000001E-2</v>
      </c>
      <c r="E51" s="30"/>
    </row>
    <row r="52" spans="1:5" ht="15" x14ac:dyDescent="0.2">
      <c r="A52" s="14" t="s">
        <v>409</v>
      </c>
      <c r="B52" s="15" t="s">
        <v>438</v>
      </c>
      <c r="C52" s="15" t="s">
        <v>214</v>
      </c>
      <c r="D52" s="81">
        <v>2.1899999999999999E-2</v>
      </c>
      <c r="E52" s="30"/>
    </row>
    <row r="53" spans="1:5" ht="15" x14ac:dyDescent="0.2">
      <c r="A53" s="14" t="s">
        <v>410</v>
      </c>
      <c r="B53" s="15" t="s">
        <v>439</v>
      </c>
      <c r="C53" s="15" t="s">
        <v>214</v>
      </c>
      <c r="D53" s="81">
        <v>3.6700000000000003E-2</v>
      </c>
      <c r="E53" s="30"/>
    </row>
    <row r="54" spans="1:5" ht="15" x14ac:dyDescent="0.2">
      <c r="A54" s="14" t="s">
        <v>411</v>
      </c>
      <c r="B54" s="15" t="s">
        <v>440</v>
      </c>
      <c r="C54" s="15" t="s">
        <v>441</v>
      </c>
      <c r="D54" s="81">
        <v>8.0000000000000004E-4</v>
      </c>
      <c r="E54" s="30"/>
    </row>
    <row r="55" spans="1:5" ht="15" x14ac:dyDescent="0.2">
      <c r="A55" s="14" t="s">
        <v>412</v>
      </c>
      <c r="B55" s="15" t="s">
        <v>442</v>
      </c>
      <c r="C55" s="15" t="s">
        <v>193</v>
      </c>
      <c r="D55" s="81">
        <v>6.7000000000000002E-3</v>
      </c>
      <c r="E55" s="30"/>
    </row>
    <row r="56" spans="1:5" ht="15" x14ac:dyDescent="0.2">
      <c r="A56" s="14" t="s">
        <v>413</v>
      </c>
      <c r="B56" s="15" t="s">
        <v>443</v>
      </c>
      <c r="C56" s="15" t="s">
        <v>444</v>
      </c>
      <c r="D56" s="81">
        <v>8.0000000000000004E-4</v>
      </c>
      <c r="E56" s="30"/>
    </row>
    <row r="57" spans="1:5" ht="15" x14ac:dyDescent="0.2">
      <c r="A57" s="14" t="s">
        <v>414</v>
      </c>
      <c r="B57" s="15" t="s">
        <v>445</v>
      </c>
      <c r="C57" s="15" t="s">
        <v>190</v>
      </c>
      <c r="D57" s="81">
        <v>4.4999999999999997E-3</v>
      </c>
      <c r="E57" s="30"/>
    </row>
    <row r="58" spans="1:5" ht="15" x14ac:dyDescent="0.25">
      <c r="A58" s="112" t="s">
        <v>446</v>
      </c>
      <c r="B58" s="113"/>
      <c r="C58" s="113"/>
      <c r="D58" s="83">
        <f>SUM(D30:D57)</f>
        <v>0.99999999999999989</v>
      </c>
      <c r="E58" s="19">
        <f>SUMIF(E30:E57,"x",D30:D57)</f>
        <v>0</v>
      </c>
    </row>
    <row r="59" spans="1:5" ht="15" x14ac:dyDescent="0.2">
      <c r="A59" s="79" t="s">
        <v>447</v>
      </c>
      <c r="B59" s="79" t="s">
        <v>1065</v>
      </c>
      <c r="C59" s="79" t="s">
        <v>55</v>
      </c>
      <c r="D59" s="20">
        <v>5.0000000000000001E-4</v>
      </c>
      <c r="E59" s="30"/>
    </row>
    <row r="60" spans="1:5" ht="15" x14ac:dyDescent="0.2">
      <c r="A60" s="79" t="s">
        <v>448</v>
      </c>
      <c r="B60" s="79" t="s">
        <v>1066</v>
      </c>
      <c r="C60" s="79" t="s">
        <v>198</v>
      </c>
      <c r="D60" s="20">
        <v>4.8300000000000003E-2</v>
      </c>
      <c r="E60" s="30"/>
    </row>
    <row r="61" spans="1:5" ht="15" x14ac:dyDescent="0.2">
      <c r="A61" s="79" t="s">
        <v>449</v>
      </c>
      <c r="B61" s="79" t="s">
        <v>1067</v>
      </c>
      <c r="C61" s="79" t="s">
        <v>198</v>
      </c>
      <c r="D61" s="20">
        <v>1.01E-2</v>
      </c>
      <c r="E61" s="30"/>
    </row>
    <row r="62" spans="1:5" ht="15" x14ac:dyDescent="0.2">
      <c r="A62" s="79" t="s">
        <v>450</v>
      </c>
      <c r="B62" s="79" t="s">
        <v>1068</v>
      </c>
      <c r="C62" s="79" t="s">
        <v>1069</v>
      </c>
      <c r="D62" s="20">
        <v>4.1999999999999997E-3</v>
      </c>
      <c r="E62" s="30"/>
    </row>
    <row r="63" spans="1:5" ht="15" x14ac:dyDescent="0.2">
      <c r="A63" s="79" t="s">
        <v>451</v>
      </c>
      <c r="B63" s="79" t="s">
        <v>1070</v>
      </c>
      <c r="C63" s="79" t="s">
        <v>55</v>
      </c>
      <c r="D63" s="20">
        <v>8.7599999999999997E-2</v>
      </c>
      <c r="E63" s="30"/>
    </row>
    <row r="64" spans="1:5" ht="15" x14ac:dyDescent="0.2">
      <c r="A64" s="79" t="s">
        <v>452</v>
      </c>
      <c r="B64" s="79" t="s">
        <v>1071</v>
      </c>
      <c r="C64" s="79" t="s">
        <v>55</v>
      </c>
      <c r="D64" s="20">
        <v>5.2299999999999999E-2</v>
      </c>
      <c r="E64" s="30"/>
    </row>
    <row r="65" spans="1:5" ht="15" x14ac:dyDescent="0.2">
      <c r="A65" s="79" t="s">
        <v>453</v>
      </c>
      <c r="B65" s="79" t="s">
        <v>1072</v>
      </c>
      <c r="C65" s="79" t="s">
        <v>198</v>
      </c>
      <c r="D65" s="20">
        <v>0.3624</v>
      </c>
      <c r="E65" s="30"/>
    </row>
    <row r="66" spans="1:5" ht="15" x14ac:dyDescent="0.2">
      <c r="A66" s="79" t="s">
        <v>454</v>
      </c>
      <c r="B66" s="79" t="s">
        <v>1073</v>
      </c>
      <c r="C66" s="79" t="s">
        <v>1069</v>
      </c>
      <c r="D66" s="20">
        <v>1.06E-2</v>
      </c>
      <c r="E66" s="30"/>
    </row>
    <row r="67" spans="1:5" ht="15" x14ac:dyDescent="0.2">
      <c r="A67" s="79" t="s">
        <v>455</v>
      </c>
      <c r="B67" s="79" t="s">
        <v>1074</v>
      </c>
      <c r="C67" s="79" t="s">
        <v>1069</v>
      </c>
      <c r="D67" s="20">
        <v>0.1303</v>
      </c>
      <c r="E67" s="30"/>
    </row>
    <row r="68" spans="1:5" ht="15" x14ac:dyDescent="0.2">
      <c r="A68" s="79" t="s">
        <v>456</v>
      </c>
      <c r="B68" s="79" t="s">
        <v>1075</v>
      </c>
      <c r="C68" s="79" t="s">
        <v>1069</v>
      </c>
      <c r="D68" s="20">
        <v>4.7999999999999996E-3</v>
      </c>
      <c r="E68" s="30"/>
    </row>
    <row r="69" spans="1:5" ht="15" x14ac:dyDescent="0.2">
      <c r="A69" s="79" t="s">
        <v>457</v>
      </c>
      <c r="B69" s="79" t="s">
        <v>1076</v>
      </c>
      <c r="C69" s="79" t="s">
        <v>193</v>
      </c>
      <c r="D69" s="20">
        <v>1.3299999999999999E-2</v>
      </c>
      <c r="E69" s="30"/>
    </row>
    <row r="70" spans="1:5" ht="15" x14ac:dyDescent="0.2">
      <c r="A70" s="79" t="s">
        <v>458</v>
      </c>
      <c r="B70" s="79" t="s">
        <v>1077</v>
      </c>
      <c r="C70" s="79" t="s">
        <v>55</v>
      </c>
      <c r="D70" s="20">
        <v>0.1459</v>
      </c>
      <c r="E70" s="30"/>
    </row>
    <row r="71" spans="1:5" ht="15" x14ac:dyDescent="0.2">
      <c r="A71" s="79" t="s">
        <v>459</v>
      </c>
      <c r="B71" s="79" t="s">
        <v>1078</v>
      </c>
      <c r="C71" s="79" t="s">
        <v>299</v>
      </c>
      <c r="D71" s="20">
        <v>2.5999999999999999E-3</v>
      </c>
      <c r="E71" s="30"/>
    </row>
    <row r="72" spans="1:5" ht="15" x14ac:dyDescent="0.2">
      <c r="A72" s="79" t="s">
        <v>460</v>
      </c>
      <c r="B72" s="79" t="s">
        <v>1079</v>
      </c>
      <c r="C72" s="79" t="s">
        <v>1034</v>
      </c>
      <c r="D72" s="20">
        <v>8.2000000000000007E-3</v>
      </c>
      <c r="E72" s="30"/>
    </row>
    <row r="73" spans="1:5" ht="15" x14ac:dyDescent="0.2">
      <c r="A73" s="79" t="s">
        <v>461</v>
      </c>
      <c r="B73" s="79" t="s">
        <v>1080</v>
      </c>
      <c r="C73" s="79" t="s">
        <v>214</v>
      </c>
      <c r="D73" s="20">
        <v>1.2999999999999999E-3</v>
      </c>
      <c r="E73" s="30"/>
    </row>
    <row r="74" spans="1:5" ht="15" x14ac:dyDescent="0.2">
      <c r="A74" s="79" t="s">
        <v>462</v>
      </c>
      <c r="B74" s="79" t="s">
        <v>1081</v>
      </c>
      <c r="C74" s="79" t="s">
        <v>214</v>
      </c>
      <c r="D74" s="20">
        <v>1.8E-3</v>
      </c>
      <c r="E74" s="30"/>
    </row>
    <row r="75" spans="1:5" ht="15" x14ac:dyDescent="0.2">
      <c r="A75" s="79" t="s">
        <v>463</v>
      </c>
      <c r="B75" s="79" t="s">
        <v>1082</v>
      </c>
      <c r="C75" s="79" t="s">
        <v>214</v>
      </c>
      <c r="D75" s="20">
        <v>1.9E-3</v>
      </c>
      <c r="E75" s="30"/>
    </row>
    <row r="76" spans="1:5" ht="15" x14ac:dyDescent="0.2">
      <c r="A76" s="79" t="s">
        <v>464</v>
      </c>
      <c r="B76" s="79" t="s">
        <v>1083</v>
      </c>
      <c r="C76" s="79" t="s">
        <v>190</v>
      </c>
      <c r="D76" s="20">
        <v>9.9500000000000005E-2</v>
      </c>
      <c r="E76" s="30"/>
    </row>
    <row r="77" spans="1:5" ht="15" x14ac:dyDescent="0.2">
      <c r="A77" s="79" t="s">
        <v>465</v>
      </c>
      <c r="B77" s="79" t="s">
        <v>1084</v>
      </c>
      <c r="C77" s="79" t="s">
        <v>190</v>
      </c>
      <c r="D77" s="20">
        <v>8.0000000000000004E-4</v>
      </c>
      <c r="E77" s="30"/>
    </row>
    <row r="78" spans="1:5" ht="15" x14ac:dyDescent="0.2">
      <c r="A78" s="79" t="s">
        <v>466</v>
      </c>
      <c r="B78" s="79" t="s">
        <v>1085</v>
      </c>
      <c r="C78" s="79" t="s">
        <v>190</v>
      </c>
      <c r="D78" s="20">
        <v>8.6E-3</v>
      </c>
      <c r="E78" s="30"/>
    </row>
    <row r="79" spans="1:5" ht="15" x14ac:dyDescent="0.2">
      <c r="A79" s="79" t="s">
        <v>467</v>
      </c>
      <c r="B79" s="79" t="s">
        <v>1086</v>
      </c>
      <c r="C79" s="79" t="s">
        <v>214</v>
      </c>
      <c r="D79" s="20">
        <v>4.0000000000000002E-4</v>
      </c>
      <c r="E79" s="30"/>
    </row>
    <row r="80" spans="1:5" ht="15" x14ac:dyDescent="0.2">
      <c r="A80" s="79" t="s">
        <v>468</v>
      </c>
      <c r="B80" s="79" t="s">
        <v>1087</v>
      </c>
      <c r="C80" s="79" t="s">
        <v>214</v>
      </c>
      <c r="D80" s="20">
        <v>1.1999999999999999E-3</v>
      </c>
      <c r="E80" s="30"/>
    </row>
    <row r="81" spans="1:5" ht="15" x14ac:dyDescent="0.2">
      <c r="A81" s="79" t="s">
        <v>469</v>
      </c>
      <c r="B81" s="79" t="s">
        <v>1088</v>
      </c>
      <c r="C81" s="79" t="s">
        <v>214</v>
      </c>
      <c r="D81" s="20">
        <v>3.3999999999999998E-3</v>
      </c>
      <c r="E81" s="30"/>
    </row>
    <row r="82" spans="1:5" ht="15.75" thickBot="1" x14ac:dyDescent="0.3">
      <c r="A82" s="114" t="s">
        <v>470</v>
      </c>
      <c r="B82" s="115"/>
      <c r="C82" s="115"/>
      <c r="D82" s="85">
        <f>SUM(D59:D81)</f>
        <v>1.0000000000000002</v>
      </c>
      <c r="E82" s="78">
        <f>SUMIF(E59:E81,"x",D59:D81)</f>
        <v>0</v>
      </c>
    </row>
    <row r="84" spans="1:5" s="2" customFormat="1" ht="14.25" x14ac:dyDescent="0.2">
      <c r="A84" s="9" t="s">
        <v>1144</v>
      </c>
      <c r="D84" s="6"/>
      <c r="E84" s="7"/>
    </row>
    <row r="85" spans="1:5" s="2" customFormat="1" ht="14.25" x14ac:dyDescent="0.2">
      <c r="A85" s="9" t="s">
        <v>1145</v>
      </c>
      <c r="D85" s="6"/>
      <c r="E85" s="7"/>
    </row>
  </sheetData>
  <sheetProtection algorithmName="SHA-512" hashValue="vPTmsl+LGPsFgcw9/jcxwypGVqUBRCu3xcWBt3xSVuP7bds6hXyrYHiFJ4GudYiOoKpB7099pbvXgSMRhhoN7w==" saltValue="vX6/Z5FtZB5Dr5LMzS8hFg==" spinCount="100000" sheet="1" objects="1" scenarios="1"/>
  <mergeCells count="4">
    <mergeCell ref="A1:E1"/>
    <mergeCell ref="A29:C29"/>
    <mergeCell ref="A58:C58"/>
    <mergeCell ref="A82:C82"/>
  </mergeCells>
  <conditionalFormatting sqref="E82">
    <cfRule type="cellIs" dxfId="21" priority="1" stopIfTrue="1" operator="lessThan">
      <formula>0.8</formula>
    </cfRule>
  </conditionalFormatting>
  <conditionalFormatting sqref="E29">
    <cfRule type="cellIs" dxfId="20" priority="3" stopIfTrue="1" operator="lessThan">
      <formula>0.8</formula>
    </cfRule>
  </conditionalFormatting>
  <conditionalFormatting sqref="E58">
    <cfRule type="cellIs" dxfId="19" priority="2" stopIfTrue="1" operator="lessThan">
      <formula>0.8</formula>
    </cfRule>
  </conditionalFormatting>
  <dataValidations count="1">
    <dataValidation type="list" allowBlank="1" showInputMessage="1" showErrorMessage="1" sqref="E30:E57 E4:E28 E59:E81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92D050"/>
  </sheetPr>
  <dimension ref="A1:Q46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16.28515625" customWidth="1"/>
    <col min="2" max="2" width="35.28515625" customWidth="1"/>
    <col min="3" max="3" width="32" customWidth="1"/>
    <col min="4" max="5" width="12.7109375" customWidth="1"/>
    <col min="15" max="15" width="11.42578125" customWidth="1"/>
    <col min="16" max="17" width="11.42578125" hidden="1" customWidth="1"/>
  </cols>
  <sheetData>
    <row r="1" spans="1:17" ht="32.25" customHeight="1" thickBot="1" x14ac:dyDescent="0.25">
      <c r="A1" s="107" t="s">
        <v>471</v>
      </c>
      <c r="B1" s="108"/>
      <c r="C1" s="108"/>
      <c r="D1" s="108"/>
      <c r="E1" s="109"/>
    </row>
    <row r="2" spans="1:17" ht="15" thickBot="1" x14ac:dyDescent="0.25">
      <c r="A2" s="5"/>
      <c r="B2" s="2"/>
      <c r="C2" s="2"/>
      <c r="D2" s="6"/>
      <c r="E2" s="7"/>
      <c r="Q2" s="80" t="s">
        <v>12</v>
      </c>
    </row>
    <row r="3" spans="1:17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Q3" s="80" t="s">
        <v>64</v>
      </c>
    </row>
    <row r="4" spans="1:17" ht="15" x14ac:dyDescent="0.2">
      <c r="A4" s="14" t="s">
        <v>472</v>
      </c>
      <c r="B4" s="77" t="s">
        <v>693</v>
      </c>
      <c r="C4" s="15" t="s">
        <v>55</v>
      </c>
      <c r="D4" s="81">
        <v>0.1116</v>
      </c>
      <c r="E4" s="30"/>
    </row>
    <row r="5" spans="1:17" ht="15" x14ac:dyDescent="0.2">
      <c r="A5" s="14" t="s">
        <v>473</v>
      </c>
      <c r="B5" s="77" t="s">
        <v>694</v>
      </c>
      <c r="C5" s="15" t="s">
        <v>55</v>
      </c>
      <c r="D5" s="81">
        <v>6.2300000000000001E-2</v>
      </c>
      <c r="E5" s="30"/>
    </row>
    <row r="6" spans="1:17" ht="15" x14ac:dyDescent="0.2">
      <c r="A6" s="14" t="s">
        <v>474</v>
      </c>
      <c r="B6" s="10" t="s">
        <v>695</v>
      </c>
      <c r="C6" s="15" t="s">
        <v>198</v>
      </c>
      <c r="D6" s="81">
        <v>1.0800000000000001E-2</v>
      </c>
      <c r="E6" s="30"/>
    </row>
    <row r="7" spans="1:17" ht="15" x14ac:dyDescent="0.2">
      <c r="A7" s="14" t="s">
        <v>475</v>
      </c>
      <c r="B7" s="10" t="s">
        <v>696</v>
      </c>
      <c r="C7" s="15" t="s">
        <v>194</v>
      </c>
      <c r="D7" s="81">
        <v>2.7300000000000001E-2</v>
      </c>
      <c r="E7" s="30"/>
    </row>
    <row r="8" spans="1:17" ht="15" x14ac:dyDescent="0.2">
      <c r="A8" s="14" t="s">
        <v>476</v>
      </c>
      <c r="B8" s="10" t="s">
        <v>697</v>
      </c>
      <c r="C8" s="15" t="s">
        <v>193</v>
      </c>
      <c r="D8" s="81">
        <v>6.6400000000000001E-2</v>
      </c>
      <c r="E8" s="30"/>
    </row>
    <row r="9" spans="1:17" ht="15" x14ac:dyDescent="0.2">
      <c r="A9" s="14" t="s">
        <v>477</v>
      </c>
      <c r="B9" s="10" t="s">
        <v>698</v>
      </c>
      <c r="C9" s="15" t="s">
        <v>193</v>
      </c>
      <c r="D9" s="81">
        <v>1.3299999999999999E-2</v>
      </c>
      <c r="E9" s="30"/>
    </row>
    <row r="10" spans="1:17" ht="15" x14ac:dyDescent="0.2">
      <c r="A10" s="14" t="s">
        <v>478</v>
      </c>
      <c r="B10" s="15" t="s">
        <v>699</v>
      </c>
      <c r="C10" s="15" t="s">
        <v>193</v>
      </c>
      <c r="D10" s="81">
        <v>7.1800000000000003E-2</v>
      </c>
      <c r="E10" s="30"/>
    </row>
    <row r="11" spans="1:17" ht="15" x14ac:dyDescent="0.2">
      <c r="A11" s="14" t="s">
        <v>479</v>
      </c>
      <c r="B11" s="15" t="s">
        <v>700</v>
      </c>
      <c r="C11" s="15" t="s">
        <v>198</v>
      </c>
      <c r="D11" s="81">
        <v>0.1537</v>
      </c>
      <c r="E11" s="30"/>
    </row>
    <row r="12" spans="1:17" ht="15" x14ac:dyDescent="0.2">
      <c r="A12" s="14" t="s">
        <v>480</v>
      </c>
      <c r="B12" s="15" t="s">
        <v>701</v>
      </c>
      <c r="C12" s="15" t="s">
        <v>190</v>
      </c>
      <c r="D12" s="81">
        <v>3.8E-3</v>
      </c>
      <c r="E12" s="30"/>
    </row>
    <row r="13" spans="1:17" ht="15" x14ac:dyDescent="0.2">
      <c r="A13" s="14" t="s">
        <v>481</v>
      </c>
      <c r="B13" s="15" t="s">
        <v>702</v>
      </c>
      <c r="C13" s="15" t="s">
        <v>55</v>
      </c>
      <c r="D13" s="81">
        <v>0.1673</v>
      </c>
      <c r="E13" s="30"/>
    </row>
    <row r="14" spans="1:17" ht="15" x14ac:dyDescent="0.2">
      <c r="A14" s="14" t="s">
        <v>482</v>
      </c>
      <c r="B14" s="15" t="s">
        <v>703</v>
      </c>
      <c r="C14" s="15" t="s">
        <v>194</v>
      </c>
      <c r="D14" s="81">
        <v>0.1191</v>
      </c>
      <c r="E14" s="30"/>
    </row>
    <row r="15" spans="1:17" ht="15" x14ac:dyDescent="0.2">
      <c r="A15" s="14" t="s">
        <v>483</v>
      </c>
      <c r="B15" s="15" t="s">
        <v>704</v>
      </c>
      <c r="C15" s="15" t="s">
        <v>198</v>
      </c>
      <c r="D15" s="81">
        <v>1E-4</v>
      </c>
      <c r="E15" s="30"/>
    </row>
    <row r="16" spans="1:17" ht="15" x14ac:dyDescent="0.2">
      <c r="A16" s="14" t="s">
        <v>484</v>
      </c>
      <c r="B16" s="15" t="s">
        <v>705</v>
      </c>
      <c r="C16" s="15" t="s">
        <v>55</v>
      </c>
      <c r="D16" s="81">
        <v>0.19009999999999999</v>
      </c>
      <c r="E16" s="30"/>
    </row>
    <row r="17" spans="1:11" ht="15" x14ac:dyDescent="0.2">
      <c r="A17" s="14" t="s">
        <v>485</v>
      </c>
      <c r="B17" s="15" t="s">
        <v>706</v>
      </c>
      <c r="C17" s="15" t="s">
        <v>55</v>
      </c>
      <c r="D17" s="81">
        <v>2.3999999999999998E-3</v>
      </c>
      <c r="E17" s="30"/>
    </row>
    <row r="18" spans="1:11" ht="15.75" thickBot="1" x14ac:dyDescent="0.3">
      <c r="A18" s="110" t="s">
        <v>486</v>
      </c>
      <c r="B18" s="111"/>
      <c r="C18" s="111"/>
      <c r="D18" s="82">
        <f>SUM(D4:D17)</f>
        <v>0.99999999999999978</v>
      </c>
      <c r="E18" s="13">
        <f>SUMIF(E4:E17,"x",D4:D17)</f>
        <v>0</v>
      </c>
    </row>
    <row r="19" spans="1:11" ht="15" x14ac:dyDescent="0.2">
      <c r="A19" s="86" t="s">
        <v>488</v>
      </c>
      <c r="B19" s="87" t="s">
        <v>707</v>
      </c>
      <c r="C19" s="87" t="s">
        <v>190</v>
      </c>
      <c r="D19" s="88">
        <v>1</v>
      </c>
      <c r="E19" s="89"/>
    </row>
    <row r="20" spans="1:11" ht="15.75" thickBot="1" x14ac:dyDescent="0.3">
      <c r="A20" s="110" t="s">
        <v>487</v>
      </c>
      <c r="B20" s="111"/>
      <c r="C20" s="111"/>
      <c r="D20" s="82">
        <f>SUM(D19)</f>
        <v>1</v>
      </c>
      <c r="E20" s="13">
        <f>SUMIF(E19,"x",D19)</f>
        <v>0</v>
      </c>
    </row>
    <row r="21" spans="1:11" ht="15" x14ac:dyDescent="0.2">
      <c r="A21" s="14" t="s">
        <v>489</v>
      </c>
      <c r="B21" s="15" t="s">
        <v>708</v>
      </c>
      <c r="C21" s="15" t="s">
        <v>55</v>
      </c>
      <c r="D21" s="81">
        <v>3.7400000000000003E-2</v>
      </c>
      <c r="E21" s="30"/>
    </row>
    <row r="22" spans="1:11" ht="15" x14ac:dyDescent="0.2">
      <c r="A22" s="14" t="s">
        <v>490</v>
      </c>
      <c r="B22" s="15" t="s">
        <v>709</v>
      </c>
      <c r="C22" s="15" t="s">
        <v>198</v>
      </c>
      <c r="D22" s="81">
        <v>0.1041</v>
      </c>
      <c r="E22" s="30"/>
    </row>
    <row r="23" spans="1:11" ht="15" x14ac:dyDescent="0.2">
      <c r="A23" s="14" t="s">
        <v>491</v>
      </c>
      <c r="B23" s="15" t="s">
        <v>710</v>
      </c>
      <c r="C23" s="15" t="s">
        <v>198</v>
      </c>
      <c r="D23" s="81">
        <v>0.1348</v>
      </c>
      <c r="E23" s="30"/>
    </row>
    <row r="24" spans="1:11" ht="15" x14ac:dyDescent="0.2">
      <c r="A24" s="14" t="s">
        <v>492</v>
      </c>
      <c r="B24" s="15" t="s">
        <v>711</v>
      </c>
      <c r="C24" s="15" t="s">
        <v>190</v>
      </c>
      <c r="D24" s="81">
        <v>6.4100000000000004E-2</v>
      </c>
      <c r="E24" s="30"/>
      <c r="H24" s="80" t="s">
        <v>68</v>
      </c>
    </row>
    <row r="25" spans="1:11" ht="15" x14ac:dyDescent="0.2">
      <c r="A25" s="14" t="s">
        <v>493</v>
      </c>
      <c r="B25" s="15" t="s">
        <v>712</v>
      </c>
      <c r="C25" s="15" t="s">
        <v>198</v>
      </c>
      <c r="D25" s="81">
        <v>0.29370000000000002</v>
      </c>
      <c r="E25" s="30"/>
    </row>
    <row r="26" spans="1:11" ht="15" x14ac:dyDescent="0.2">
      <c r="A26" s="14" t="s">
        <v>494</v>
      </c>
      <c r="B26" s="15" t="s">
        <v>713</v>
      </c>
      <c r="C26" s="15" t="s">
        <v>198</v>
      </c>
      <c r="D26" s="81">
        <v>5.6000000000000001E-2</v>
      </c>
      <c r="E26" s="30"/>
    </row>
    <row r="27" spans="1:11" ht="15" x14ac:dyDescent="0.2">
      <c r="A27" s="14" t="s">
        <v>495</v>
      </c>
      <c r="B27" s="15" t="s">
        <v>714</v>
      </c>
      <c r="C27" s="15" t="s">
        <v>193</v>
      </c>
      <c r="D27" s="81">
        <v>7.2099999999999997E-2</v>
      </c>
      <c r="E27" s="30"/>
      <c r="K27" s="80" t="s">
        <v>68</v>
      </c>
    </row>
    <row r="28" spans="1:11" ht="15" x14ac:dyDescent="0.2">
      <c r="A28" s="14" t="s">
        <v>496</v>
      </c>
      <c r="B28" s="15" t="s">
        <v>715</v>
      </c>
      <c r="C28" s="15" t="s">
        <v>55</v>
      </c>
      <c r="D28" s="81">
        <v>7.7399999999999997E-2</v>
      </c>
      <c r="E28" s="30"/>
    </row>
    <row r="29" spans="1:11" ht="15" x14ac:dyDescent="0.2">
      <c r="A29" s="14" t="s">
        <v>497</v>
      </c>
      <c r="B29" s="15" t="s">
        <v>716</v>
      </c>
      <c r="C29" s="15" t="s">
        <v>55</v>
      </c>
      <c r="D29" s="81">
        <v>0.128</v>
      </c>
      <c r="E29" s="30"/>
    </row>
    <row r="30" spans="1:11" ht="15" x14ac:dyDescent="0.2">
      <c r="A30" s="14" t="s">
        <v>498</v>
      </c>
      <c r="B30" s="15" t="s">
        <v>717</v>
      </c>
      <c r="C30" s="15" t="s">
        <v>198</v>
      </c>
      <c r="D30" s="81">
        <v>2.0400000000000001E-2</v>
      </c>
      <c r="E30" s="30"/>
    </row>
    <row r="31" spans="1:11" ht="15" x14ac:dyDescent="0.2">
      <c r="A31" s="14" t="s">
        <v>499</v>
      </c>
      <c r="B31" s="15" t="s">
        <v>718</v>
      </c>
      <c r="C31" s="15" t="s">
        <v>719</v>
      </c>
      <c r="D31" s="81">
        <v>1.2E-2</v>
      </c>
      <c r="E31" s="30"/>
    </row>
    <row r="32" spans="1:11" ht="15.75" thickBot="1" x14ac:dyDescent="0.3">
      <c r="A32" s="110" t="s">
        <v>510</v>
      </c>
      <c r="B32" s="111"/>
      <c r="C32" s="111"/>
      <c r="D32" s="82">
        <f>SUM(D21:D31)</f>
        <v>1</v>
      </c>
      <c r="E32" s="13">
        <f>SUMIF(E21:E31,"x",D21:D31)</f>
        <v>0</v>
      </c>
    </row>
    <row r="33" spans="1:5" ht="15" customHeight="1" x14ac:dyDescent="0.2">
      <c r="A33" s="79" t="s">
        <v>500</v>
      </c>
      <c r="B33" s="79" t="s">
        <v>720</v>
      </c>
      <c r="C33" s="79" t="s">
        <v>198</v>
      </c>
      <c r="D33" s="20">
        <v>0.30380000000000001</v>
      </c>
      <c r="E33" s="30"/>
    </row>
    <row r="34" spans="1:5" ht="15" customHeight="1" x14ac:dyDescent="0.2">
      <c r="A34" s="79" t="s">
        <v>501</v>
      </c>
      <c r="B34" s="79" t="s">
        <v>721</v>
      </c>
      <c r="C34" s="79" t="s">
        <v>55</v>
      </c>
      <c r="D34" s="20">
        <v>5.74E-2</v>
      </c>
      <c r="E34" s="30"/>
    </row>
    <row r="35" spans="1:5" ht="15" x14ac:dyDescent="0.2">
      <c r="A35" s="79" t="s">
        <v>502</v>
      </c>
      <c r="B35" s="79" t="s">
        <v>722</v>
      </c>
      <c r="C35" s="79" t="s">
        <v>198</v>
      </c>
      <c r="D35" s="20">
        <v>0.17480000000000001</v>
      </c>
      <c r="E35" s="30"/>
    </row>
    <row r="36" spans="1:5" ht="15" x14ac:dyDescent="0.2">
      <c r="A36" s="79" t="s">
        <v>503</v>
      </c>
      <c r="B36" s="79" t="s">
        <v>723</v>
      </c>
      <c r="C36" s="79" t="s">
        <v>194</v>
      </c>
      <c r="D36" s="20">
        <v>1.66E-2</v>
      </c>
      <c r="E36" s="30"/>
    </row>
    <row r="37" spans="1:5" ht="15" x14ac:dyDescent="0.2">
      <c r="A37" s="79" t="s">
        <v>504</v>
      </c>
      <c r="B37" s="79" t="s">
        <v>724</v>
      </c>
      <c r="C37" s="79" t="s">
        <v>55</v>
      </c>
      <c r="D37" s="20">
        <v>2.4299999999999999E-2</v>
      </c>
      <c r="E37" s="30"/>
    </row>
    <row r="38" spans="1:5" ht="15" x14ac:dyDescent="0.2">
      <c r="A38" s="79" t="s">
        <v>505</v>
      </c>
      <c r="B38" s="79" t="s">
        <v>725</v>
      </c>
      <c r="C38" s="79" t="s">
        <v>194</v>
      </c>
      <c r="D38" s="20">
        <v>0.1704</v>
      </c>
      <c r="E38" s="30"/>
    </row>
    <row r="39" spans="1:5" ht="15" x14ac:dyDescent="0.2">
      <c r="A39" s="79" t="s">
        <v>506</v>
      </c>
      <c r="B39" s="79" t="s">
        <v>726</v>
      </c>
      <c r="C39" s="79" t="s">
        <v>90</v>
      </c>
      <c r="D39" s="20">
        <v>1.44E-2</v>
      </c>
      <c r="E39" s="30"/>
    </row>
    <row r="40" spans="1:5" ht="15" x14ac:dyDescent="0.2">
      <c r="A40" s="79" t="s">
        <v>507</v>
      </c>
      <c r="B40" s="79" t="s">
        <v>727</v>
      </c>
      <c r="C40" s="79" t="s">
        <v>55</v>
      </c>
      <c r="D40" s="20">
        <v>0.11799999999999999</v>
      </c>
      <c r="E40" s="30"/>
    </row>
    <row r="41" spans="1:5" ht="15" x14ac:dyDescent="0.2">
      <c r="A41" s="79" t="s">
        <v>508</v>
      </c>
      <c r="B41" s="79" t="s">
        <v>728</v>
      </c>
      <c r="C41" s="79" t="s">
        <v>198</v>
      </c>
      <c r="D41" s="20">
        <v>0.11890000000000001</v>
      </c>
      <c r="E41" s="30"/>
    </row>
    <row r="42" spans="1:5" ht="15" x14ac:dyDescent="0.2">
      <c r="A42" s="79" t="s">
        <v>509</v>
      </c>
      <c r="B42" s="79" t="s">
        <v>729</v>
      </c>
      <c r="C42" s="79" t="s">
        <v>190</v>
      </c>
      <c r="D42" s="20">
        <v>1.4E-3</v>
      </c>
      <c r="E42" s="30"/>
    </row>
    <row r="43" spans="1:5" ht="15.75" thickBot="1" x14ac:dyDescent="0.3">
      <c r="A43" s="110" t="s">
        <v>511</v>
      </c>
      <c r="B43" s="111"/>
      <c r="C43" s="111"/>
      <c r="D43" s="82">
        <f>SUM(D33:D42)</f>
        <v>0.99999999999999989</v>
      </c>
      <c r="E43" s="13">
        <f>SUMIF(E33:E42,"x",D33:D42)</f>
        <v>0</v>
      </c>
    </row>
    <row r="45" spans="1:5" s="2" customFormat="1" ht="14.25" x14ac:dyDescent="0.2">
      <c r="A45" s="9" t="s">
        <v>1144</v>
      </c>
      <c r="D45" s="6"/>
      <c r="E45" s="7"/>
    </row>
    <row r="46" spans="1:5" s="2" customFormat="1" ht="14.25" x14ac:dyDescent="0.2">
      <c r="A46" s="9" t="s">
        <v>1145</v>
      </c>
      <c r="D46" s="6"/>
      <c r="E46" s="7"/>
    </row>
  </sheetData>
  <sheetProtection algorithmName="SHA-512" hashValue="+5AOVHjDki6pD7qZz8gAv/WxkcU3n/8nbPw3L0XIcQTCTAtXAMdn3OCQRcPRvZrQc/Vlzeq2TUH4Db+qwhOHxA==" saltValue="YaeTR0Ji/B6EYo2n51KnEw==" spinCount="100000" sheet="1" objects="1" scenarios="1"/>
  <mergeCells count="5">
    <mergeCell ref="A1:E1"/>
    <mergeCell ref="A18:C18"/>
    <mergeCell ref="A32:C32"/>
    <mergeCell ref="A43:C43"/>
    <mergeCell ref="A20:C20"/>
  </mergeCells>
  <conditionalFormatting sqref="E20">
    <cfRule type="cellIs" dxfId="18" priority="4" stopIfTrue="1" operator="lessThan">
      <formula>0.8</formula>
    </cfRule>
  </conditionalFormatting>
  <conditionalFormatting sqref="E18">
    <cfRule type="cellIs" dxfId="17" priority="7" stopIfTrue="1" operator="lessThan">
      <formula>0.8</formula>
    </cfRule>
  </conditionalFormatting>
  <conditionalFormatting sqref="E43">
    <cfRule type="cellIs" dxfId="16" priority="2" stopIfTrue="1" operator="lessThan">
      <formula>0.8</formula>
    </cfRule>
  </conditionalFormatting>
  <conditionalFormatting sqref="E32">
    <cfRule type="cellIs" dxfId="15" priority="1" stopIfTrue="1" operator="lessThan">
      <formula>0.8</formula>
    </cfRule>
  </conditionalFormatting>
  <dataValidations count="1">
    <dataValidation type="list" allowBlank="1" showInputMessage="1" showErrorMessage="1" sqref="E4:E17 E19 E21:E31 E33:E42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F0"/>
  </sheetPr>
  <dimension ref="A1:Q43"/>
  <sheetViews>
    <sheetView zoomScaleNormal="100" workbookViewId="0">
      <selection activeCell="J3" sqref="J3"/>
    </sheetView>
  </sheetViews>
  <sheetFormatPr baseColWidth="10" defaultRowHeight="12.75" x14ac:dyDescent="0.2"/>
  <cols>
    <col min="1" max="1" width="16.42578125" customWidth="1"/>
    <col min="2" max="2" width="35.28515625" customWidth="1"/>
    <col min="3" max="3" width="32" customWidth="1"/>
    <col min="4" max="5" width="12.7109375" customWidth="1"/>
    <col min="16" max="17" width="0" hidden="1" customWidth="1"/>
  </cols>
  <sheetData>
    <row r="1" spans="1:17" ht="30.75" customHeight="1" thickBot="1" x14ac:dyDescent="0.25">
      <c r="A1" s="107" t="s">
        <v>513</v>
      </c>
      <c r="B1" s="108"/>
      <c r="C1" s="108"/>
      <c r="D1" s="108"/>
      <c r="E1" s="109"/>
    </row>
    <row r="2" spans="1:17" ht="15" thickBot="1" x14ac:dyDescent="0.25">
      <c r="A2" s="5"/>
      <c r="B2" s="2"/>
      <c r="C2" s="2"/>
      <c r="D2" s="6"/>
      <c r="E2" s="7"/>
      <c r="Q2" s="80" t="s">
        <v>12</v>
      </c>
    </row>
    <row r="3" spans="1:17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Q3" s="80" t="s">
        <v>64</v>
      </c>
    </row>
    <row r="4" spans="1:17" ht="15" x14ac:dyDescent="0.2">
      <c r="A4" s="14" t="s">
        <v>514</v>
      </c>
      <c r="B4" s="77" t="s">
        <v>730</v>
      </c>
      <c r="C4" s="15" t="s">
        <v>193</v>
      </c>
      <c r="D4" s="81">
        <v>0.15190000000000001</v>
      </c>
      <c r="E4" s="30"/>
    </row>
    <row r="5" spans="1:17" ht="15" x14ac:dyDescent="0.2">
      <c r="A5" s="14" t="s">
        <v>515</v>
      </c>
      <c r="B5" s="77" t="s">
        <v>731</v>
      </c>
      <c r="C5" s="15" t="s">
        <v>55</v>
      </c>
      <c r="D5" s="81">
        <v>2.47E-2</v>
      </c>
      <c r="E5" s="30"/>
    </row>
    <row r="6" spans="1:17" ht="15" x14ac:dyDescent="0.2">
      <c r="A6" s="14" t="s">
        <v>516</v>
      </c>
      <c r="B6" s="10" t="s">
        <v>732</v>
      </c>
      <c r="C6" s="15" t="s">
        <v>55</v>
      </c>
      <c r="D6" s="81">
        <v>0.1434</v>
      </c>
      <c r="E6" s="30"/>
    </row>
    <row r="7" spans="1:17" ht="15" x14ac:dyDescent="0.2">
      <c r="A7" s="14" t="s">
        <v>517</v>
      </c>
      <c r="B7" s="10" t="s">
        <v>733</v>
      </c>
      <c r="C7" s="15" t="s">
        <v>190</v>
      </c>
      <c r="D7" s="81">
        <v>0.1424</v>
      </c>
      <c r="E7" s="30"/>
    </row>
    <row r="8" spans="1:17" ht="15" x14ac:dyDescent="0.2">
      <c r="A8" s="14" t="s">
        <v>518</v>
      </c>
      <c r="B8" s="10" t="s">
        <v>734</v>
      </c>
      <c r="C8" s="15" t="s">
        <v>198</v>
      </c>
      <c r="D8" s="81">
        <v>0.25819999999999999</v>
      </c>
      <c r="E8" s="30"/>
    </row>
    <row r="9" spans="1:17" ht="15" x14ac:dyDescent="0.2">
      <c r="A9" s="14" t="s">
        <v>519</v>
      </c>
      <c r="B9" s="10" t="s">
        <v>735</v>
      </c>
      <c r="C9" s="15" t="s">
        <v>190</v>
      </c>
      <c r="D9" s="81">
        <v>3.4200000000000001E-2</v>
      </c>
      <c r="E9" s="30"/>
    </row>
    <row r="10" spans="1:17" ht="15" x14ac:dyDescent="0.2">
      <c r="A10" s="14" t="s">
        <v>520</v>
      </c>
      <c r="B10" s="15" t="s">
        <v>736</v>
      </c>
      <c r="C10" s="15" t="s">
        <v>90</v>
      </c>
      <c r="D10" s="81">
        <v>3.04E-2</v>
      </c>
      <c r="E10" s="30"/>
    </row>
    <row r="11" spans="1:17" ht="15" x14ac:dyDescent="0.2">
      <c r="A11" s="14" t="s">
        <v>521</v>
      </c>
      <c r="B11" s="15" t="s">
        <v>736</v>
      </c>
      <c r="C11" s="15" t="s">
        <v>90</v>
      </c>
      <c r="D11" s="81">
        <v>1.14E-2</v>
      </c>
      <c r="E11" s="30"/>
    </row>
    <row r="12" spans="1:17" ht="15" x14ac:dyDescent="0.2">
      <c r="A12" s="14" t="s">
        <v>522</v>
      </c>
      <c r="B12" s="15" t="s">
        <v>737</v>
      </c>
      <c r="C12" s="15" t="s">
        <v>194</v>
      </c>
      <c r="D12" s="81">
        <v>0.11990000000000001</v>
      </c>
      <c r="E12" s="30"/>
    </row>
    <row r="13" spans="1:17" ht="15" x14ac:dyDescent="0.2">
      <c r="A13" s="14" t="s">
        <v>523</v>
      </c>
      <c r="B13" s="15" t="s">
        <v>738</v>
      </c>
      <c r="C13" s="15" t="s">
        <v>198</v>
      </c>
      <c r="D13" s="81">
        <v>8.3500000000000005E-2</v>
      </c>
      <c r="E13" s="30"/>
    </row>
    <row r="14" spans="1:17" ht="15.75" thickBot="1" x14ac:dyDescent="0.3">
      <c r="A14" s="110" t="s">
        <v>524</v>
      </c>
      <c r="B14" s="111"/>
      <c r="C14" s="111"/>
      <c r="D14" s="82">
        <f>SUM(D4:D13)</f>
        <v>1</v>
      </c>
      <c r="E14" s="13">
        <f>SUMIF(E4:E13,"x",D4:D13)</f>
        <v>0</v>
      </c>
    </row>
    <row r="15" spans="1:17" ht="15" x14ac:dyDescent="0.2">
      <c r="A15" s="14" t="s">
        <v>526</v>
      </c>
      <c r="B15" s="15" t="s">
        <v>739</v>
      </c>
      <c r="C15" s="15" t="s">
        <v>193</v>
      </c>
      <c r="D15" s="81">
        <v>0.14530000000000001</v>
      </c>
      <c r="E15" s="30"/>
    </row>
    <row r="16" spans="1:17" ht="15" x14ac:dyDescent="0.2">
      <c r="A16" s="14" t="s">
        <v>527</v>
      </c>
      <c r="B16" s="15" t="s">
        <v>740</v>
      </c>
      <c r="C16" s="15" t="s">
        <v>198</v>
      </c>
      <c r="D16" s="81">
        <v>3.15E-2</v>
      </c>
      <c r="E16" s="30"/>
    </row>
    <row r="17" spans="1:5" ht="15" x14ac:dyDescent="0.2">
      <c r="A17" s="14" t="s">
        <v>528</v>
      </c>
      <c r="B17" s="15" t="s">
        <v>741</v>
      </c>
      <c r="C17" s="15" t="s">
        <v>190</v>
      </c>
      <c r="D17" s="81">
        <v>8.6800000000000002E-2</v>
      </c>
      <c r="E17" s="30"/>
    </row>
    <row r="18" spans="1:5" ht="15" x14ac:dyDescent="0.2">
      <c r="A18" s="14" t="s">
        <v>529</v>
      </c>
      <c r="B18" s="15" t="s">
        <v>742</v>
      </c>
      <c r="C18" s="15" t="s">
        <v>194</v>
      </c>
      <c r="D18" s="81">
        <v>0.31730000000000003</v>
      </c>
      <c r="E18" s="30"/>
    </row>
    <row r="19" spans="1:5" ht="15" x14ac:dyDescent="0.2">
      <c r="A19" s="14" t="s">
        <v>530</v>
      </c>
      <c r="B19" s="15" t="s">
        <v>743</v>
      </c>
      <c r="C19" s="15" t="s">
        <v>193</v>
      </c>
      <c r="D19" s="81">
        <v>1.5100000000000001E-2</v>
      </c>
      <c r="E19" s="30"/>
    </row>
    <row r="20" spans="1:5" ht="15" x14ac:dyDescent="0.2">
      <c r="A20" s="14" t="s">
        <v>531</v>
      </c>
      <c r="B20" s="15" t="s">
        <v>744</v>
      </c>
      <c r="C20" s="15" t="s">
        <v>198</v>
      </c>
      <c r="D20" s="81">
        <v>2.87E-2</v>
      </c>
      <c r="E20" s="30"/>
    </row>
    <row r="21" spans="1:5" ht="15" x14ac:dyDescent="0.2">
      <c r="A21" s="14" t="s">
        <v>532</v>
      </c>
      <c r="B21" s="15" t="s">
        <v>745</v>
      </c>
      <c r="C21" s="15" t="s">
        <v>194</v>
      </c>
      <c r="D21" s="81">
        <v>7.4999999999999997E-3</v>
      </c>
      <c r="E21" s="30"/>
    </row>
    <row r="22" spans="1:5" ht="15" x14ac:dyDescent="0.2">
      <c r="A22" s="14" t="s">
        <v>533</v>
      </c>
      <c r="B22" s="15" t="s">
        <v>746</v>
      </c>
      <c r="C22" s="15" t="s">
        <v>55</v>
      </c>
      <c r="D22" s="81">
        <v>2.0799999999999999E-2</v>
      </c>
      <c r="E22" s="30"/>
    </row>
    <row r="23" spans="1:5" ht="15" x14ac:dyDescent="0.2">
      <c r="A23" s="14" t="s">
        <v>534</v>
      </c>
      <c r="B23" s="15" t="s">
        <v>747</v>
      </c>
      <c r="C23" s="15" t="s">
        <v>55</v>
      </c>
      <c r="D23" s="81">
        <v>1.2E-2</v>
      </c>
      <c r="E23" s="30"/>
    </row>
    <row r="24" spans="1:5" ht="15" x14ac:dyDescent="0.2">
      <c r="A24" s="14" t="s">
        <v>535</v>
      </c>
      <c r="B24" s="15" t="s">
        <v>748</v>
      </c>
      <c r="C24" s="15" t="s">
        <v>198</v>
      </c>
      <c r="D24" s="81">
        <v>1.7000000000000001E-2</v>
      </c>
      <c r="E24" s="30"/>
    </row>
    <row r="25" spans="1:5" ht="15" x14ac:dyDescent="0.2">
      <c r="A25" s="14" t="s">
        <v>536</v>
      </c>
      <c r="B25" s="15" t="s">
        <v>749</v>
      </c>
      <c r="C25" s="15" t="s">
        <v>198</v>
      </c>
      <c r="D25" s="81">
        <v>6.4799999999999996E-2</v>
      </c>
      <c r="E25" s="30"/>
    </row>
    <row r="26" spans="1:5" ht="15" x14ac:dyDescent="0.2">
      <c r="A26" s="14" t="s">
        <v>537</v>
      </c>
      <c r="B26" s="15" t="s">
        <v>750</v>
      </c>
      <c r="C26" s="15" t="s">
        <v>55</v>
      </c>
      <c r="D26" s="81">
        <v>1.89E-2</v>
      </c>
      <c r="E26" s="30"/>
    </row>
    <row r="27" spans="1:5" ht="15" x14ac:dyDescent="0.2">
      <c r="A27" s="14" t="s">
        <v>538</v>
      </c>
      <c r="B27" s="15" t="s">
        <v>751</v>
      </c>
      <c r="C27" s="15" t="s">
        <v>194</v>
      </c>
      <c r="D27" s="81">
        <v>0.1</v>
      </c>
      <c r="E27" s="30"/>
    </row>
    <row r="28" spans="1:5" ht="15" x14ac:dyDescent="0.2">
      <c r="A28" s="14" t="s">
        <v>539</v>
      </c>
      <c r="B28" s="15" t="s">
        <v>752</v>
      </c>
      <c r="C28" s="15" t="s">
        <v>214</v>
      </c>
      <c r="D28" s="81">
        <v>1.9E-3</v>
      </c>
      <c r="E28" s="30"/>
    </row>
    <row r="29" spans="1:5" ht="15" x14ac:dyDescent="0.2">
      <c r="A29" s="14" t="s">
        <v>540</v>
      </c>
      <c r="B29" s="15" t="s">
        <v>754</v>
      </c>
      <c r="C29" s="15" t="s">
        <v>214</v>
      </c>
      <c r="D29" s="81">
        <v>2.0799999999999999E-2</v>
      </c>
      <c r="E29" s="30"/>
    </row>
    <row r="30" spans="1:5" ht="15" x14ac:dyDescent="0.2">
      <c r="A30" s="14" t="s">
        <v>541</v>
      </c>
      <c r="B30" s="15" t="s">
        <v>753</v>
      </c>
      <c r="C30" s="15" t="s">
        <v>220</v>
      </c>
      <c r="D30" s="81">
        <v>6.0000000000000001E-3</v>
      </c>
      <c r="E30" s="30"/>
    </row>
    <row r="31" spans="1:5" ht="15" x14ac:dyDescent="0.2">
      <c r="A31" s="14" t="s">
        <v>542</v>
      </c>
      <c r="B31" s="15" t="s">
        <v>755</v>
      </c>
      <c r="C31" s="15" t="s">
        <v>90</v>
      </c>
      <c r="D31" s="81">
        <v>8.1100000000000005E-2</v>
      </c>
      <c r="E31" s="30"/>
    </row>
    <row r="32" spans="1:5" ht="15" x14ac:dyDescent="0.2">
      <c r="A32" s="14" t="s">
        <v>543</v>
      </c>
      <c r="B32" s="15" t="s">
        <v>756</v>
      </c>
      <c r="C32" s="15" t="s">
        <v>220</v>
      </c>
      <c r="D32" s="81">
        <v>1.9E-3</v>
      </c>
      <c r="E32" s="30"/>
    </row>
    <row r="33" spans="1:8" ht="15" x14ac:dyDescent="0.2">
      <c r="A33" s="14" t="s">
        <v>544</v>
      </c>
      <c r="B33" s="15" t="s">
        <v>757</v>
      </c>
      <c r="C33" s="15" t="s">
        <v>220</v>
      </c>
      <c r="D33" s="81">
        <v>2.2599999999999999E-2</v>
      </c>
      <c r="E33" s="30"/>
    </row>
    <row r="34" spans="1:8" ht="15.75" thickBot="1" x14ac:dyDescent="0.3">
      <c r="A34" s="110" t="s">
        <v>525</v>
      </c>
      <c r="B34" s="111"/>
      <c r="C34" s="111"/>
      <c r="D34" s="82">
        <f>SUM(D15:D33)</f>
        <v>1</v>
      </c>
      <c r="E34" s="13">
        <f>SUMIF(E15:E33,"x",D15:D33)</f>
        <v>0</v>
      </c>
      <c r="H34" s="80" t="s">
        <v>68</v>
      </c>
    </row>
    <row r="36" spans="1:8" s="2" customFormat="1" ht="14.25" x14ac:dyDescent="0.2">
      <c r="A36" s="9" t="s">
        <v>1144</v>
      </c>
      <c r="D36" s="6"/>
      <c r="E36" s="7"/>
    </row>
    <row r="37" spans="1:8" s="2" customFormat="1" ht="14.25" x14ac:dyDescent="0.2">
      <c r="A37" s="9" t="s">
        <v>1145</v>
      </c>
      <c r="D37" s="6"/>
      <c r="E37" s="7"/>
    </row>
    <row r="38" spans="1:8" s="2" customFormat="1" ht="14.25" x14ac:dyDescent="0.2">
      <c r="A38" s="5"/>
      <c r="D38" s="6"/>
      <c r="E38" s="7"/>
    </row>
    <row r="39" spans="1:8" s="2" customFormat="1" ht="14.25" x14ac:dyDescent="0.2">
      <c r="A39" s="5"/>
      <c r="D39" s="6"/>
      <c r="E39" s="7"/>
    </row>
    <row r="40" spans="1:8" s="2" customFormat="1" ht="14.25" x14ac:dyDescent="0.2">
      <c r="A40" s="5"/>
      <c r="D40" s="6"/>
      <c r="E40" s="7"/>
    </row>
    <row r="41" spans="1:8" s="2" customFormat="1" ht="14.25" x14ac:dyDescent="0.2">
      <c r="A41" s="5"/>
      <c r="D41" s="6"/>
      <c r="E41" s="7"/>
    </row>
    <row r="42" spans="1:8" s="2" customFormat="1" ht="15" x14ac:dyDescent="0.2">
      <c r="A42" s="34"/>
      <c r="B42" s="69"/>
      <c r="C42" s="106"/>
      <c r="D42" s="106"/>
      <c r="E42" s="106"/>
    </row>
    <row r="43" spans="1:8" s="2" customFormat="1" ht="15" x14ac:dyDescent="0.2">
      <c r="A43" s="34"/>
      <c r="B43" s="69"/>
      <c r="C43" s="75"/>
      <c r="D43" s="71"/>
      <c r="E43" s="70"/>
    </row>
  </sheetData>
  <sheetProtection algorithmName="SHA-512" hashValue="nVqZa/cw7JWp7VUZFDFqZ93VpTA9cVSKWK9HtqMLUnn+f1y5pMiW55idEifusxxG+ttJIYC1KW8AADhx3EbgvQ==" saltValue="vIxzoiMryM8DO875BCyxmQ==" spinCount="100000" sheet="1" objects="1" scenarios="1"/>
  <mergeCells count="4">
    <mergeCell ref="A1:E1"/>
    <mergeCell ref="A14:C14"/>
    <mergeCell ref="A34:C34"/>
    <mergeCell ref="C42:E42"/>
  </mergeCells>
  <conditionalFormatting sqref="E14">
    <cfRule type="cellIs" dxfId="14" priority="5" stopIfTrue="1" operator="lessThan">
      <formula>0.8</formula>
    </cfRule>
  </conditionalFormatting>
  <conditionalFormatting sqref="E34">
    <cfRule type="cellIs" dxfId="13" priority="1" stopIfTrue="1" operator="lessThan">
      <formula>0.8</formula>
    </cfRule>
  </conditionalFormatting>
  <dataValidations count="1">
    <dataValidation type="list" allowBlank="1" showInputMessage="1" showErrorMessage="1" sqref="E15:E33 E4:E13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8" tint="0.39997558519241921"/>
  </sheetPr>
  <dimension ref="A1:Q73"/>
  <sheetViews>
    <sheetView zoomScaleNormal="100" workbookViewId="0">
      <selection activeCell="E10" sqref="E10"/>
    </sheetView>
  </sheetViews>
  <sheetFormatPr baseColWidth="10" defaultRowHeight="12.75" x14ac:dyDescent="0.2"/>
  <cols>
    <col min="1" max="1" width="16.42578125" customWidth="1"/>
    <col min="2" max="2" width="35.28515625" customWidth="1"/>
    <col min="3" max="3" width="32" customWidth="1"/>
    <col min="4" max="5" width="12.7109375" customWidth="1"/>
    <col min="15" max="15" width="11.42578125" customWidth="1"/>
    <col min="16" max="17" width="11.42578125" hidden="1" customWidth="1"/>
  </cols>
  <sheetData>
    <row r="1" spans="1:17" ht="30" customHeight="1" thickBot="1" x14ac:dyDescent="0.25">
      <c r="A1" s="107" t="s">
        <v>545</v>
      </c>
      <c r="B1" s="108"/>
      <c r="C1" s="108"/>
      <c r="D1" s="108"/>
      <c r="E1" s="109"/>
    </row>
    <row r="2" spans="1:17" ht="15.75" customHeight="1" thickBot="1" x14ac:dyDescent="0.25">
      <c r="A2" s="5"/>
      <c r="B2" s="2"/>
      <c r="C2" s="2"/>
      <c r="D2" s="6"/>
      <c r="E2" s="7"/>
      <c r="Q2" s="80" t="s">
        <v>12</v>
      </c>
    </row>
    <row r="3" spans="1:17" ht="45.75" thickBot="1" x14ac:dyDescent="0.25">
      <c r="A3" s="17" t="s">
        <v>93</v>
      </c>
      <c r="B3" s="17" t="s">
        <v>637</v>
      </c>
      <c r="C3" s="4" t="s">
        <v>69</v>
      </c>
      <c r="D3" s="4" t="s">
        <v>94</v>
      </c>
      <c r="E3" s="18" t="s">
        <v>63</v>
      </c>
      <c r="Q3" s="80" t="s">
        <v>64</v>
      </c>
    </row>
    <row r="4" spans="1:17" ht="15" x14ac:dyDescent="0.2">
      <c r="A4" s="14" t="s">
        <v>546</v>
      </c>
      <c r="B4" s="77" t="s">
        <v>758</v>
      </c>
      <c r="C4" s="15" t="s">
        <v>55</v>
      </c>
      <c r="D4" s="81">
        <v>7.9799999999999996E-2</v>
      </c>
      <c r="E4" s="30"/>
    </row>
    <row r="5" spans="1:17" ht="15" x14ac:dyDescent="0.2">
      <c r="A5" s="14" t="s">
        <v>547</v>
      </c>
      <c r="B5" s="77" t="s">
        <v>759</v>
      </c>
      <c r="C5" s="15" t="s">
        <v>194</v>
      </c>
      <c r="D5" s="81">
        <v>1.5599999999999999E-2</v>
      </c>
      <c r="E5" s="30"/>
    </row>
    <row r="6" spans="1:17" ht="15" x14ac:dyDescent="0.2">
      <c r="A6" s="14" t="s">
        <v>548</v>
      </c>
      <c r="B6" s="77" t="s">
        <v>760</v>
      </c>
      <c r="C6" s="15" t="s">
        <v>55</v>
      </c>
      <c r="D6" s="81">
        <v>2E-3</v>
      </c>
      <c r="E6" s="30"/>
    </row>
    <row r="7" spans="1:17" ht="15" x14ac:dyDescent="0.2">
      <c r="A7" s="14" t="s">
        <v>549</v>
      </c>
      <c r="B7" s="77" t="s">
        <v>761</v>
      </c>
      <c r="C7" s="15" t="s">
        <v>55</v>
      </c>
      <c r="D7" s="81">
        <v>5.7000000000000002E-2</v>
      </c>
      <c r="E7" s="30"/>
    </row>
    <row r="8" spans="1:17" ht="15" x14ac:dyDescent="0.2">
      <c r="A8" s="14" t="s">
        <v>550</v>
      </c>
      <c r="B8" s="10" t="s">
        <v>762</v>
      </c>
      <c r="C8" s="15" t="s">
        <v>190</v>
      </c>
      <c r="D8" s="81">
        <v>4.4999999999999997E-3</v>
      </c>
      <c r="E8" s="30"/>
    </row>
    <row r="9" spans="1:17" ht="15" x14ac:dyDescent="0.2">
      <c r="A9" s="14" t="s">
        <v>551</v>
      </c>
      <c r="B9" s="10" t="s">
        <v>763</v>
      </c>
      <c r="C9" s="15" t="s">
        <v>194</v>
      </c>
      <c r="D9" s="81">
        <v>3.3E-3</v>
      </c>
      <c r="E9" s="30"/>
    </row>
    <row r="10" spans="1:17" ht="15" x14ac:dyDescent="0.2">
      <c r="A10" s="14" t="s">
        <v>552</v>
      </c>
      <c r="B10" s="10" t="s">
        <v>764</v>
      </c>
      <c r="C10" s="15" t="s">
        <v>193</v>
      </c>
      <c r="D10" s="81">
        <v>6.2700000000000006E-2</v>
      </c>
      <c r="E10" s="30"/>
    </row>
    <row r="11" spans="1:17" ht="15" x14ac:dyDescent="0.2">
      <c r="A11" s="14" t="s">
        <v>553</v>
      </c>
      <c r="B11" s="10" t="s">
        <v>765</v>
      </c>
      <c r="C11" s="15" t="s">
        <v>198</v>
      </c>
      <c r="D11" s="81">
        <v>1.6999999999999999E-3</v>
      </c>
      <c r="E11" s="30"/>
    </row>
    <row r="12" spans="1:17" ht="15" x14ac:dyDescent="0.2">
      <c r="A12" s="14" t="s">
        <v>554</v>
      </c>
      <c r="B12" s="10" t="s">
        <v>766</v>
      </c>
      <c r="C12" s="15" t="s">
        <v>55</v>
      </c>
      <c r="D12" s="81">
        <v>3.9199999999999999E-2</v>
      </c>
      <c r="E12" s="30"/>
    </row>
    <row r="13" spans="1:17" ht="15" x14ac:dyDescent="0.2">
      <c r="A13" s="14" t="s">
        <v>555</v>
      </c>
      <c r="B13" s="10" t="s">
        <v>767</v>
      </c>
      <c r="C13" s="15" t="s">
        <v>190</v>
      </c>
      <c r="D13" s="81">
        <v>8.9999999999999998E-4</v>
      </c>
      <c r="E13" s="30"/>
    </row>
    <row r="14" spans="1:17" ht="15" x14ac:dyDescent="0.2">
      <c r="A14" s="14" t="s">
        <v>556</v>
      </c>
      <c r="B14" s="10" t="s">
        <v>768</v>
      </c>
      <c r="C14" s="15" t="s">
        <v>198</v>
      </c>
      <c r="D14" s="81">
        <v>1.8800000000000001E-2</v>
      </c>
      <c r="E14" s="30"/>
    </row>
    <row r="15" spans="1:17" ht="15" x14ac:dyDescent="0.2">
      <c r="A15" s="14" t="s">
        <v>557</v>
      </c>
      <c r="B15" s="10" t="s">
        <v>769</v>
      </c>
      <c r="C15" s="15" t="s">
        <v>198</v>
      </c>
      <c r="D15" s="81">
        <v>2.4400000000000002E-2</v>
      </c>
      <c r="E15" s="30"/>
    </row>
    <row r="16" spans="1:17" ht="15" x14ac:dyDescent="0.2">
      <c r="A16" s="14" t="s">
        <v>558</v>
      </c>
      <c r="B16" s="10" t="s">
        <v>770</v>
      </c>
      <c r="C16" s="15" t="s">
        <v>194</v>
      </c>
      <c r="D16" s="81">
        <v>5.2499999999999998E-2</v>
      </c>
      <c r="E16" s="30"/>
    </row>
    <row r="17" spans="1:5" ht="15" x14ac:dyDescent="0.2">
      <c r="A17" s="14" t="s">
        <v>559</v>
      </c>
      <c r="B17" s="10" t="s">
        <v>771</v>
      </c>
      <c r="C17" s="15" t="s">
        <v>55</v>
      </c>
      <c r="D17" s="81">
        <v>4.2900000000000001E-2</v>
      </c>
      <c r="E17" s="30"/>
    </row>
    <row r="18" spans="1:5" ht="15" x14ac:dyDescent="0.2">
      <c r="A18" s="14" t="s">
        <v>560</v>
      </c>
      <c r="B18" s="10" t="s">
        <v>772</v>
      </c>
      <c r="C18" s="15" t="s">
        <v>190</v>
      </c>
      <c r="D18" s="81">
        <v>8.9999999999999998E-4</v>
      </c>
      <c r="E18" s="30"/>
    </row>
    <row r="19" spans="1:5" ht="15" x14ac:dyDescent="0.2">
      <c r="A19" s="14" t="s">
        <v>561</v>
      </c>
      <c r="B19" s="10" t="s">
        <v>773</v>
      </c>
      <c r="C19" s="15" t="s">
        <v>198</v>
      </c>
      <c r="D19" s="81">
        <v>9.7000000000000003E-3</v>
      </c>
      <c r="E19" s="30"/>
    </row>
    <row r="20" spans="1:5" ht="15" x14ac:dyDescent="0.2">
      <c r="A20" s="14" t="s">
        <v>562</v>
      </c>
      <c r="B20" s="10" t="s">
        <v>774</v>
      </c>
      <c r="C20" s="15" t="s">
        <v>190</v>
      </c>
      <c r="D20" s="81">
        <v>2.2000000000000001E-3</v>
      </c>
      <c r="E20" s="30"/>
    </row>
    <row r="21" spans="1:5" ht="15" x14ac:dyDescent="0.2">
      <c r="A21" s="14" t="s">
        <v>563</v>
      </c>
      <c r="B21" s="10" t="s">
        <v>775</v>
      </c>
      <c r="C21" s="15" t="s">
        <v>193</v>
      </c>
      <c r="D21" s="81">
        <v>2.5999999999999999E-3</v>
      </c>
      <c r="E21" s="30"/>
    </row>
    <row r="22" spans="1:5" ht="15" x14ac:dyDescent="0.2">
      <c r="A22" s="14" t="s">
        <v>564</v>
      </c>
      <c r="B22" s="10" t="s">
        <v>776</v>
      </c>
      <c r="C22" s="15" t="s">
        <v>193</v>
      </c>
      <c r="D22" s="81">
        <v>4.24E-2</v>
      </c>
      <c r="E22" s="30"/>
    </row>
    <row r="23" spans="1:5" ht="15" x14ac:dyDescent="0.2">
      <c r="A23" s="14" t="s">
        <v>565</v>
      </c>
      <c r="B23" s="10" t="s">
        <v>777</v>
      </c>
      <c r="C23" s="15" t="s">
        <v>190</v>
      </c>
      <c r="D23" s="81">
        <v>4.7100000000000003E-2</v>
      </c>
      <c r="E23" s="30"/>
    </row>
    <row r="24" spans="1:5" ht="15" x14ac:dyDescent="0.2">
      <c r="A24" s="14" t="s">
        <v>566</v>
      </c>
      <c r="B24" s="10" t="s">
        <v>778</v>
      </c>
      <c r="C24" s="15" t="s">
        <v>193</v>
      </c>
      <c r="D24" s="81">
        <v>4.0000000000000002E-4</v>
      </c>
      <c r="E24" s="30"/>
    </row>
    <row r="25" spans="1:5" ht="15" x14ac:dyDescent="0.2">
      <c r="A25" s="14" t="s">
        <v>567</v>
      </c>
      <c r="B25" s="10" t="s">
        <v>779</v>
      </c>
      <c r="C25" s="15" t="s">
        <v>55</v>
      </c>
      <c r="D25" s="81">
        <v>1.12E-2</v>
      </c>
      <c r="E25" s="30"/>
    </row>
    <row r="26" spans="1:5" ht="15" x14ac:dyDescent="0.2">
      <c r="A26" s="14" t="s">
        <v>568</v>
      </c>
      <c r="B26" s="10" t="s">
        <v>780</v>
      </c>
      <c r="C26" s="15" t="s">
        <v>193</v>
      </c>
      <c r="D26" s="81">
        <v>6.1999999999999998E-3</v>
      </c>
      <c r="E26" s="30"/>
    </row>
    <row r="27" spans="1:5" ht="15" x14ac:dyDescent="0.2">
      <c r="A27" s="14" t="s">
        <v>569</v>
      </c>
      <c r="B27" s="10" t="s">
        <v>781</v>
      </c>
      <c r="C27" s="15" t="s">
        <v>55</v>
      </c>
      <c r="D27" s="81">
        <v>5.5999999999999999E-3</v>
      </c>
      <c r="E27" s="30"/>
    </row>
    <row r="28" spans="1:5" ht="15" x14ac:dyDescent="0.2">
      <c r="A28" s="14" t="s">
        <v>570</v>
      </c>
      <c r="B28" s="10" t="s">
        <v>782</v>
      </c>
      <c r="C28" s="15" t="s">
        <v>55</v>
      </c>
      <c r="D28" s="81">
        <v>5.5999999999999999E-3</v>
      </c>
      <c r="E28" s="30"/>
    </row>
    <row r="29" spans="1:5" ht="15" x14ac:dyDescent="0.2">
      <c r="A29" s="14" t="s">
        <v>571</v>
      </c>
      <c r="B29" s="10" t="s">
        <v>783</v>
      </c>
      <c r="C29" s="15" t="s">
        <v>784</v>
      </c>
      <c r="D29" s="81">
        <v>3.2000000000000002E-3</v>
      </c>
      <c r="E29" s="30"/>
    </row>
    <row r="30" spans="1:5" ht="15" x14ac:dyDescent="0.2">
      <c r="A30" s="14" t="s">
        <v>572</v>
      </c>
      <c r="B30" s="10" t="s">
        <v>785</v>
      </c>
      <c r="C30" s="15" t="s">
        <v>784</v>
      </c>
      <c r="D30" s="81">
        <v>7.1000000000000004E-3</v>
      </c>
      <c r="E30" s="30"/>
    </row>
    <row r="31" spans="1:5" ht="15" x14ac:dyDescent="0.2">
      <c r="A31" s="14" t="s">
        <v>573</v>
      </c>
      <c r="B31" s="10" t="s">
        <v>786</v>
      </c>
      <c r="C31" s="15" t="s">
        <v>198</v>
      </c>
      <c r="D31" s="81">
        <v>7.5300000000000006E-2</v>
      </c>
      <c r="E31" s="30"/>
    </row>
    <row r="32" spans="1:5" ht="15" x14ac:dyDescent="0.2">
      <c r="A32" s="14" t="s">
        <v>574</v>
      </c>
      <c r="B32" s="10" t="s">
        <v>787</v>
      </c>
      <c r="C32" s="15" t="s">
        <v>198</v>
      </c>
      <c r="D32" s="81">
        <v>5.5999999999999999E-3</v>
      </c>
      <c r="E32" s="30"/>
    </row>
    <row r="33" spans="1:5" ht="15" x14ac:dyDescent="0.2">
      <c r="A33" s="14" t="s">
        <v>575</v>
      </c>
      <c r="B33" s="10" t="s">
        <v>788</v>
      </c>
      <c r="C33" s="15" t="s">
        <v>55</v>
      </c>
      <c r="D33" s="81">
        <v>0.26450000000000001</v>
      </c>
      <c r="E33" s="30"/>
    </row>
    <row r="34" spans="1:5" ht="15" x14ac:dyDescent="0.2">
      <c r="A34" s="14" t="s">
        <v>576</v>
      </c>
      <c r="B34" s="10" t="s">
        <v>789</v>
      </c>
      <c r="C34" s="15" t="s">
        <v>193</v>
      </c>
      <c r="D34" s="81">
        <v>3.2000000000000002E-3</v>
      </c>
      <c r="E34" s="30"/>
    </row>
    <row r="35" spans="1:5" ht="15" x14ac:dyDescent="0.2">
      <c r="A35" s="14" t="s">
        <v>577</v>
      </c>
      <c r="B35" s="10" t="s">
        <v>790</v>
      </c>
      <c r="C35" s="15" t="s">
        <v>55</v>
      </c>
      <c r="D35" s="81">
        <v>3.0099999999999998E-2</v>
      </c>
      <c r="E35" s="30"/>
    </row>
    <row r="36" spans="1:5" ht="15" x14ac:dyDescent="0.2">
      <c r="A36" s="14" t="s">
        <v>578</v>
      </c>
      <c r="B36" s="10" t="s">
        <v>791</v>
      </c>
      <c r="C36" s="15" t="s">
        <v>55</v>
      </c>
      <c r="D36" s="81">
        <v>5.8900000000000001E-2</v>
      </c>
      <c r="E36" s="30"/>
    </row>
    <row r="37" spans="1:5" ht="15" x14ac:dyDescent="0.2">
      <c r="A37" s="14" t="s">
        <v>579</v>
      </c>
      <c r="B37" s="10" t="s">
        <v>792</v>
      </c>
      <c r="C37" s="15" t="s">
        <v>55</v>
      </c>
      <c r="D37" s="81">
        <v>1.6999999999999999E-3</v>
      </c>
      <c r="E37" s="30"/>
    </row>
    <row r="38" spans="1:5" ht="15" x14ac:dyDescent="0.2">
      <c r="A38" s="14" t="s">
        <v>580</v>
      </c>
      <c r="B38" s="10" t="s">
        <v>793</v>
      </c>
      <c r="C38" s="15" t="s">
        <v>214</v>
      </c>
      <c r="D38" s="81">
        <v>5.0000000000000001E-4</v>
      </c>
      <c r="E38" s="30"/>
    </row>
    <row r="39" spans="1:5" ht="15" x14ac:dyDescent="0.2">
      <c r="A39" s="14" t="s">
        <v>581</v>
      </c>
      <c r="B39" s="10" t="s">
        <v>794</v>
      </c>
      <c r="C39" s="15" t="s">
        <v>214</v>
      </c>
      <c r="D39" s="81">
        <v>5.1000000000000004E-3</v>
      </c>
      <c r="E39" s="30"/>
    </row>
    <row r="40" spans="1:5" ht="15" x14ac:dyDescent="0.2">
      <c r="A40" s="14" t="s">
        <v>582</v>
      </c>
      <c r="B40" s="10" t="s">
        <v>795</v>
      </c>
      <c r="C40" s="15" t="s">
        <v>193</v>
      </c>
      <c r="D40" s="81">
        <v>4.0000000000000002E-4</v>
      </c>
      <c r="E40" s="30"/>
    </row>
    <row r="41" spans="1:5" ht="15" x14ac:dyDescent="0.2">
      <c r="A41" s="14" t="s">
        <v>583</v>
      </c>
      <c r="B41" s="15" t="s">
        <v>796</v>
      </c>
      <c r="C41" s="15" t="s">
        <v>198</v>
      </c>
      <c r="D41" s="81">
        <v>5.1999999999999998E-3</v>
      </c>
      <c r="E41" s="30"/>
    </row>
    <row r="42" spans="1:5" ht="15.75" thickBot="1" x14ac:dyDescent="0.3">
      <c r="A42" s="110" t="s">
        <v>584</v>
      </c>
      <c r="B42" s="111"/>
      <c r="C42" s="111"/>
      <c r="D42" s="82">
        <f>SUM(D4:D41)</f>
        <v>0.99999999999999989</v>
      </c>
      <c r="E42" s="13">
        <f>SUMIF(E4:E41,"x",D4:D41)</f>
        <v>0</v>
      </c>
    </row>
    <row r="43" spans="1:5" ht="15" x14ac:dyDescent="0.2">
      <c r="A43" s="14" t="s">
        <v>585</v>
      </c>
      <c r="B43" s="15" t="s">
        <v>797</v>
      </c>
      <c r="C43" s="15" t="s">
        <v>193</v>
      </c>
      <c r="D43" s="81">
        <v>0.1358</v>
      </c>
      <c r="E43" s="30"/>
    </row>
    <row r="44" spans="1:5" ht="15" x14ac:dyDescent="0.2">
      <c r="A44" s="14" t="s">
        <v>586</v>
      </c>
      <c r="B44" s="15" t="s">
        <v>798</v>
      </c>
      <c r="C44" s="15" t="s">
        <v>198</v>
      </c>
      <c r="D44" s="81">
        <v>1.47E-2</v>
      </c>
      <c r="E44" s="30"/>
    </row>
    <row r="45" spans="1:5" ht="15" x14ac:dyDescent="0.2">
      <c r="A45" s="14" t="s">
        <v>587</v>
      </c>
      <c r="B45" s="15" t="s">
        <v>799</v>
      </c>
      <c r="C45" s="15" t="s">
        <v>198</v>
      </c>
      <c r="D45" s="81">
        <v>7.8600000000000003E-2</v>
      </c>
      <c r="E45" s="30"/>
    </row>
    <row r="46" spans="1:5" ht="15" x14ac:dyDescent="0.2">
      <c r="A46" s="14" t="s">
        <v>588</v>
      </c>
      <c r="B46" s="15" t="s">
        <v>800</v>
      </c>
      <c r="C46" s="15" t="s">
        <v>194</v>
      </c>
      <c r="D46" s="81">
        <v>0.159</v>
      </c>
      <c r="E46" s="30"/>
    </row>
    <row r="47" spans="1:5" ht="15" x14ac:dyDescent="0.2">
      <c r="A47" s="14" t="s">
        <v>589</v>
      </c>
      <c r="B47" s="15" t="s">
        <v>801</v>
      </c>
      <c r="C47" s="15" t="s">
        <v>193</v>
      </c>
      <c r="D47" s="81">
        <v>4.65E-2</v>
      </c>
      <c r="E47" s="30"/>
    </row>
    <row r="48" spans="1:5" ht="15" x14ac:dyDescent="0.2">
      <c r="A48" s="14" t="s">
        <v>590</v>
      </c>
      <c r="B48" s="15" t="s">
        <v>802</v>
      </c>
      <c r="C48" s="15" t="s">
        <v>193</v>
      </c>
      <c r="D48" s="81">
        <v>2.9399999999999999E-2</v>
      </c>
      <c r="E48" s="30"/>
    </row>
    <row r="49" spans="1:8" ht="15" x14ac:dyDescent="0.2">
      <c r="A49" s="14" t="s">
        <v>591</v>
      </c>
      <c r="B49" s="15" t="s">
        <v>803</v>
      </c>
      <c r="C49" s="15" t="s">
        <v>193</v>
      </c>
      <c r="D49" s="81">
        <v>2.0799999999999999E-2</v>
      </c>
      <c r="E49" s="30"/>
    </row>
    <row r="50" spans="1:8" ht="15" x14ac:dyDescent="0.2">
      <c r="A50" s="14" t="s">
        <v>592</v>
      </c>
      <c r="B50" s="15" t="s">
        <v>804</v>
      </c>
      <c r="C50" s="15" t="s">
        <v>193</v>
      </c>
      <c r="D50" s="81">
        <v>3.7000000000000002E-3</v>
      </c>
      <c r="E50" s="30"/>
    </row>
    <row r="51" spans="1:8" ht="15" x14ac:dyDescent="0.2">
      <c r="A51" s="14" t="s">
        <v>593</v>
      </c>
      <c r="B51" s="15" t="s">
        <v>805</v>
      </c>
      <c r="C51" s="15" t="s">
        <v>55</v>
      </c>
      <c r="D51" s="81">
        <v>1.9599999999999999E-2</v>
      </c>
      <c r="E51" s="30"/>
    </row>
    <row r="52" spans="1:8" ht="15" x14ac:dyDescent="0.2">
      <c r="A52" s="14" t="s">
        <v>594</v>
      </c>
      <c r="B52" s="15" t="s">
        <v>806</v>
      </c>
      <c r="C52" s="15" t="s">
        <v>55</v>
      </c>
      <c r="D52" s="81">
        <v>9.7999999999999997E-3</v>
      </c>
      <c r="E52" s="30"/>
    </row>
    <row r="53" spans="1:8" ht="15" x14ac:dyDescent="0.2">
      <c r="A53" s="14" t="s">
        <v>595</v>
      </c>
      <c r="B53" s="15" t="s">
        <v>807</v>
      </c>
      <c r="C53" s="15" t="s">
        <v>193</v>
      </c>
      <c r="D53" s="81">
        <v>4.41E-2</v>
      </c>
      <c r="E53" s="30"/>
    </row>
    <row r="54" spans="1:8" ht="15" x14ac:dyDescent="0.2">
      <c r="A54" s="14" t="s">
        <v>596</v>
      </c>
      <c r="B54" s="15" t="s">
        <v>808</v>
      </c>
      <c r="C54" s="15" t="s">
        <v>193</v>
      </c>
      <c r="D54" s="81">
        <v>4.7699999999999999E-2</v>
      </c>
      <c r="E54" s="30"/>
    </row>
    <row r="55" spans="1:8" ht="15" x14ac:dyDescent="0.2">
      <c r="A55" s="14" t="s">
        <v>597</v>
      </c>
      <c r="B55" s="15" t="s">
        <v>809</v>
      </c>
      <c r="C55" s="15" t="s">
        <v>55</v>
      </c>
      <c r="D55" s="81">
        <v>4.1599999999999998E-2</v>
      </c>
      <c r="E55" s="30"/>
    </row>
    <row r="56" spans="1:8" ht="15" x14ac:dyDescent="0.2">
      <c r="A56" s="14" t="s">
        <v>598</v>
      </c>
      <c r="B56" s="15" t="s">
        <v>810</v>
      </c>
      <c r="C56" s="15" t="s">
        <v>198</v>
      </c>
      <c r="D56" s="81">
        <v>0.1246</v>
      </c>
      <c r="E56" s="30"/>
    </row>
    <row r="57" spans="1:8" ht="15" x14ac:dyDescent="0.2">
      <c r="A57" s="14" t="s">
        <v>599</v>
      </c>
      <c r="B57" s="15" t="s">
        <v>811</v>
      </c>
      <c r="C57" s="15" t="s">
        <v>193</v>
      </c>
      <c r="D57" s="81">
        <v>2.5600000000000001E-2</v>
      </c>
      <c r="E57" s="30"/>
    </row>
    <row r="58" spans="1:8" ht="15" x14ac:dyDescent="0.2">
      <c r="A58" s="14" t="s">
        <v>600</v>
      </c>
      <c r="B58" s="15" t="s">
        <v>812</v>
      </c>
      <c r="C58" s="15" t="s">
        <v>193</v>
      </c>
      <c r="D58" s="81">
        <v>2.1999999999999999E-2</v>
      </c>
      <c r="E58" s="30"/>
    </row>
    <row r="59" spans="1:8" ht="15" x14ac:dyDescent="0.2">
      <c r="A59" s="14" t="s">
        <v>601</v>
      </c>
      <c r="B59" s="15" t="s">
        <v>813</v>
      </c>
      <c r="C59" s="15" t="s">
        <v>55</v>
      </c>
      <c r="D59" s="81">
        <v>0.06</v>
      </c>
      <c r="E59" s="30"/>
    </row>
    <row r="60" spans="1:8" ht="15" x14ac:dyDescent="0.2">
      <c r="A60" s="14" t="s">
        <v>602</v>
      </c>
      <c r="B60" s="15" t="s">
        <v>814</v>
      </c>
      <c r="C60" s="15" t="s">
        <v>55</v>
      </c>
      <c r="D60" s="81">
        <v>5.8400000000000001E-2</v>
      </c>
      <c r="E60" s="30"/>
    </row>
    <row r="61" spans="1:8" ht="15" x14ac:dyDescent="0.2">
      <c r="A61" s="14" t="s">
        <v>603</v>
      </c>
      <c r="B61" s="15" t="s">
        <v>815</v>
      </c>
      <c r="C61" s="15" t="s">
        <v>214</v>
      </c>
      <c r="D61" s="81">
        <v>5.8099999999999999E-2</v>
      </c>
      <c r="E61" s="30"/>
    </row>
    <row r="62" spans="1:8" ht="15.75" thickBot="1" x14ac:dyDescent="0.3">
      <c r="A62" s="110" t="s">
        <v>606</v>
      </c>
      <c r="B62" s="111"/>
      <c r="C62" s="111"/>
      <c r="D62" s="82">
        <f>SUM(D43:D61)</f>
        <v>1</v>
      </c>
      <c r="E62" s="13">
        <f>SUMIF(E43:E61,"x",D43:D61)</f>
        <v>0</v>
      </c>
    </row>
    <row r="63" spans="1:8" ht="15" x14ac:dyDescent="0.2">
      <c r="A63" s="14" t="s">
        <v>604</v>
      </c>
      <c r="B63" s="15" t="s">
        <v>816</v>
      </c>
      <c r="C63" s="15" t="s">
        <v>55</v>
      </c>
      <c r="D63" s="81">
        <v>1</v>
      </c>
      <c r="E63" s="30"/>
      <c r="H63" s="80" t="s">
        <v>68</v>
      </c>
    </row>
    <row r="64" spans="1:8" ht="15.75" thickBot="1" x14ac:dyDescent="0.3">
      <c r="A64" s="110" t="s">
        <v>605</v>
      </c>
      <c r="B64" s="111"/>
      <c r="C64" s="111"/>
      <c r="D64" s="82">
        <f>SUM(D63)</f>
        <v>1</v>
      </c>
      <c r="E64" s="13">
        <f>SUMIF(E63,"x",D63)</f>
        <v>0</v>
      </c>
    </row>
    <row r="66" spans="1:5" s="2" customFormat="1" ht="14.25" x14ac:dyDescent="0.2">
      <c r="A66" s="9" t="s">
        <v>1144</v>
      </c>
      <c r="D66" s="6"/>
      <c r="E66" s="7"/>
    </row>
    <row r="67" spans="1:5" s="2" customFormat="1" ht="14.25" x14ac:dyDescent="0.2">
      <c r="A67" s="9" t="s">
        <v>1145</v>
      </c>
      <c r="D67" s="6"/>
      <c r="E67" s="7"/>
    </row>
    <row r="68" spans="1:5" s="2" customFormat="1" ht="14.25" x14ac:dyDescent="0.2">
      <c r="A68" s="5"/>
      <c r="D68" s="6"/>
      <c r="E68" s="7"/>
    </row>
    <row r="69" spans="1:5" s="2" customFormat="1" ht="14.25" x14ac:dyDescent="0.2">
      <c r="A69" s="5"/>
      <c r="D69" s="6"/>
      <c r="E69" s="7"/>
    </row>
    <row r="70" spans="1:5" s="2" customFormat="1" ht="14.25" x14ac:dyDescent="0.2">
      <c r="A70" s="5"/>
      <c r="D70" s="6"/>
      <c r="E70" s="7"/>
    </row>
    <row r="71" spans="1:5" s="2" customFormat="1" ht="14.25" x14ac:dyDescent="0.2">
      <c r="A71" s="5"/>
      <c r="D71" s="6"/>
      <c r="E71" s="7"/>
    </row>
    <row r="72" spans="1:5" s="2" customFormat="1" ht="15" x14ac:dyDescent="0.2">
      <c r="A72" s="34"/>
      <c r="B72" s="69"/>
      <c r="C72" s="106"/>
      <c r="D72" s="106"/>
      <c r="E72" s="106"/>
    </row>
    <row r="73" spans="1:5" s="2" customFormat="1" ht="15" x14ac:dyDescent="0.2">
      <c r="A73" s="34"/>
      <c r="B73" s="69"/>
      <c r="C73" s="75"/>
      <c r="D73" s="71"/>
      <c r="E73" s="70"/>
    </row>
  </sheetData>
  <sheetProtection algorithmName="SHA-512" hashValue="A6ElCbyH+ZWDX3XVawrd6XUnxZrbbPc30DyT3qnnr9ljkSTZnpedBDDI7oL/p7CUzzESfwFEUude0RTie1Dl2Q==" saltValue="odIXwu87b1c2ISpHzObB+g==" spinCount="100000" sheet="1" objects="1" scenarios="1"/>
  <mergeCells count="5">
    <mergeCell ref="A1:E1"/>
    <mergeCell ref="A42:C42"/>
    <mergeCell ref="A62:C62"/>
    <mergeCell ref="A64:C64"/>
    <mergeCell ref="C72:E72"/>
  </mergeCells>
  <conditionalFormatting sqref="E42">
    <cfRule type="cellIs" dxfId="12" priority="3" stopIfTrue="1" operator="lessThan">
      <formula>0.8</formula>
    </cfRule>
  </conditionalFormatting>
  <conditionalFormatting sqref="E62">
    <cfRule type="cellIs" dxfId="11" priority="2" stopIfTrue="1" operator="lessThan">
      <formula>0.8</formula>
    </cfRule>
  </conditionalFormatting>
  <conditionalFormatting sqref="E64">
    <cfRule type="cellIs" dxfId="10" priority="1" stopIfTrue="1" operator="lessThan">
      <formula>0.8</formula>
    </cfRule>
  </conditionalFormatting>
  <dataValidations count="1">
    <dataValidation type="list" allowBlank="1" showInputMessage="1" showErrorMessage="1" sqref="E63 E4:E41 E43:E61">
      <formula1>$Q$2:$Q$3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18</vt:i4>
      </vt:variant>
    </vt:vector>
  </HeadingPairs>
  <TitlesOfParts>
    <vt:vector size="32" baseType="lpstr">
      <vt:lpstr>Übersicht</vt:lpstr>
      <vt:lpstr>Urin-Beinbeutel</vt:lpstr>
      <vt:lpstr>Urin-Bettbeutel</vt:lpstr>
      <vt:lpstr>Urin-Auffangbeutel </vt:lpstr>
      <vt:lpstr>geschlossene Beutel</vt:lpstr>
      <vt:lpstr>Ausstreifbeutel</vt:lpstr>
      <vt:lpstr>Urostomiebeutel</vt:lpstr>
      <vt:lpstr>Stomakappen_Minibeutel</vt:lpstr>
      <vt:lpstr>Basisplatten</vt:lpstr>
      <vt:lpstr>Basisplatten_gewölbt</vt:lpstr>
      <vt:lpstr>Hautschutzplatten</vt:lpstr>
      <vt:lpstr>Irrigatoren</vt:lpstr>
      <vt:lpstr>Pflegemittel</vt:lpstr>
      <vt:lpstr>Zubehör</vt:lpstr>
      <vt:lpstr>Ausstreifbeutel!Druckbereich</vt:lpstr>
      <vt:lpstr>Basisplatten!Druckbereich</vt:lpstr>
      <vt:lpstr>Basisplatten_gewölbt!Druckbereich</vt:lpstr>
      <vt:lpstr>'geschlossene Beutel'!Druckbereich</vt:lpstr>
      <vt:lpstr>Hautschutzplatten!Druckbereich</vt:lpstr>
      <vt:lpstr>Irrigatoren!Druckbereich</vt:lpstr>
      <vt:lpstr>Pflegemittel!Druckbereich</vt:lpstr>
      <vt:lpstr>Stomakappen_Minibeutel!Druckbereich</vt:lpstr>
      <vt:lpstr>Übersicht!Druckbereich</vt:lpstr>
      <vt:lpstr>'Urin-Auffangbeutel '!Druckbereich</vt:lpstr>
      <vt:lpstr>'Urin-Beinbeutel'!Druckbereich</vt:lpstr>
      <vt:lpstr>'Urin-Bettbeutel'!Druckbereich</vt:lpstr>
      <vt:lpstr>Urostomiebeutel!Druckbereich</vt:lpstr>
      <vt:lpstr>Zubehör!Druckbereich</vt:lpstr>
      <vt:lpstr>Pflegemittel!Drucktitel</vt:lpstr>
      <vt:lpstr>'Urin-Beinbeutel'!Drucktitel</vt:lpstr>
      <vt:lpstr>'Urin-Bettbeutel'!Drucktitel</vt:lpstr>
      <vt:lpstr>Zubehör!Drucktitel</vt:lpstr>
    </vt:vector>
  </TitlesOfParts>
  <Company>KKH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KKH-Farben</dc:title>
  <dc:creator>u107136</dc:creator>
  <cp:lastModifiedBy>Behre, Holger</cp:lastModifiedBy>
  <cp:lastPrinted>2016-03-08T08:39:54Z</cp:lastPrinted>
  <dcterms:created xsi:type="dcterms:W3CDTF">2003-09-26T08:40:28Z</dcterms:created>
  <dcterms:modified xsi:type="dcterms:W3CDTF">2019-09-03T06:01:55Z</dcterms:modified>
</cp:coreProperties>
</file>